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2390" windowHeight="9315" tabRatio="677" activeTab="0"/>
  </bookViews>
  <sheets>
    <sheet name="Oilseed crops" sheetId="1" r:id="rId1"/>
    <sheet name="Sheet1" sheetId="2" r:id="rId2"/>
  </sheets>
  <definedNames>
    <definedName name="_xlnm.Print_Area" localSheetId="0">'Oilseed crops'!$A$1:$X$96</definedName>
    <definedName name="_xlnm.Print_Titles" localSheetId="0">'Oilseed crops'!$1:$8</definedName>
    <definedName name="Z_63632BBE_B4B6_41F5_8F6B_EADA7A7E70A0_.wvu.PrintArea" localSheetId="0" hidden="1">'Oilseed crops'!$B$11:$V$11</definedName>
  </definedNames>
  <calcPr fullCalcOnLoad="1"/>
</workbook>
</file>

<file path=xl/comments1.xml><?xml version="1.0" encoding="utf-8"?>
<comments xmlns="http://schemas.openxmlformats.org/spreadsheetml/2006/main">
  <authors>
    <author>Neciu, Adriana (ESSS)</author>
    <author>Petit, Stephanie (ESSS)</author>
  </authors>
  <commentList>
    <comment ref="H49" authorId="0">
      <text>
        <r>
          <rPr>
            <b/>
            <sz val="8"/>
            <rFont val="Tahoma"/>
            <family val="2"/>
          </rPr>
          <t>Neciu, Adriana (ESSS):</t>
        </r>
        <r>
          <rPr>
            <sz val="8"/>
            <rFont val="Tahoma"/>
            <family val="2"/>
          </rPr>
          <t xml:space="preserve">
oilseed crops in general
</t>
        </r>
      </text>
    </comment>
    <comment ref="H62" authorId="1">
      <text>
        <r>
          <rPr>
            <b/>
            <sz val="8"/>
            <rFont val="Tahoma"/>
            <family val="2"/>
          </rPr>
          <t>Petit, Stephanie (ESSS):</t>
        </r>
        <r>
          <rPr>
            <sz val="8"/>
            <rFont val="Tahoma"/>
            <family val="2"/>
          </rPr>
          <t xml:space="preserve">
Rapeseed and Turnip are counted together.Turnip belongs to Vegetables and melons category.</t>
        </r>
      </text>
    </comment>
    <comment ref="H68" authorId="1">
      <text>
        <r>
          <rPr>
            <b/>
            <sz val="8"/>
            <rFont val="Tahoma"/>
            <family val="2"/>
          </rPr>
          <t>Petit, Stephanie (ESSS):</t>
        </r>
        <r>
          <rPr>
            <sz val="8"/>
            <rFont val="Tahoma"/>
            <family val="2"/>
          </rPr>
          <t xml:space="preserve">
Rapeseed and Turnip are counted together.Turnip belongs to Vegetables and melons category.</t>
        </r>
      </text>
    </comment>
  </commentList>
</comments>
</file>

<file path=xl/sharedStrings.xml><?xml version="1.0" encoding="utf-8"?>
<sst xmlns="http://schemas.openxmlformats.org/spreadsheetml/2006/main" count="924" uniqueCount="122">
  <si>
    <t>Algeria</t>
  </si>
  <si>
    <t>Cape Verde</t>
  </si>
  <si>
    <t>Côte d'Ivoire</t>
  </si>
  <si>
    <t>Egypt</t>
  </si>
  <si>
    <t>Gambia</t>
  </si>
  <si>
    <t>Guinea</t>
  </si>
  <si>
    <t>Madagascar</t>
  </si>
  <si>
    <t>Mozambique</t>
  </si>
  <si>
    <t>Senegal</t>
  </si>
  <si>
    <t>Togo</t>
  </si>
  <si>
    <t>Tunisia</t>
  </si>
  <si>
    <t>Canada</t>
  </si>
  <si>
    <t>Guatemala</t>
  </si>
  <si>
    <t>Panama</t>
  </si>
  <si>
    <t>Brazil</t>
  </si>
  <si>
    <t>Colombia</t>
  </si>
  <si>
    <t>Ecuador</t>
  </si>
  <si>
    <t>Uruguay</t>
  </si>
  <si>
    <t>China</t>
  </si>
  <si>
    <t>India</t>
  </si>
  <si>
    <t>Jordan</t>
  </si>
  <si>
    <t>Lebanon</t>
  </si>
  <si>
    <t>Malaysia</t>
  </si>
  <si>
    <t>Myanmar</t>
  </si>
  <si>
    <t>Nepal</t>
  </si>
  <si>
    <t>Philippines</t>
  </si>
  <si>
    <t>Qatar</t>
  </si>
  <si>
    <t>Sri Lanka</t>
  </si>
  <si>
    <t>Turkey</t>
  </si>
  <si>
    <t>Yemen</t>
  </si>
  <si>
    <t>Albania</t>
  </si>
  <si>
    <t>Austria</t>
  </si>
  <si>
    <t>Belgium</t>
  </si>
  <si>
    <t>Denmark</t>
  </si>
  <si>
    <t>Estonia</t>
  </si>
  <si>
    <t>Finland</t>
  </si>
  <si>
    <t>France</t>
  </si>
  <si>
    <t>Germany</t>
  </si>
  <si>
    <t>Greece</t>
  </si>
  <si>
    <t>Ireland</t>
  </si>
  <si>
    <t>Italy</t>
  </si>
  <si>
    <t>Luxembourg</t>
  </si>
  <si>
    <t>Netherlands</t>
  </si>
  <si>
    <t>Portugal</t>
  </si>
  <si>
    <t>Spain</t>
  </si>
  <si>
    <t>Sweden</t>
  </si>
  <si>
    <t>United Kingdom</t>
  </si>
  <si>
    <t>Australia</t>
  </si>
  <si>
    <t>Cook Islands</t>
  </si>
  <si>
    <t>Samoa</t>
  </si>
  <si>
    <t>Croatia</t>
  </si>
  <si>
    <t>Total area of holdings</t>
  </si>
  <si>
    <t>Total number of holdings</t>
  </si>
  <si>
    <t>Coconut</t>
  </si>
  <si>
    <t>Oil Palm</t>
  </si>
  <si>
    <t>Olive</t>
  </si>
  <si>
    <t>Botswana</t>
  </si>
  <si>
    <t>Ethiopia</t>
  </si>
  <si>
    <t>Puerto Rico</t>
  </si>
  <si>
    <t xml:space="preserve">Saint Lucia </t>
  </si>
  <si>
    <t>Cyprus</t>
  </si>
  <si>
    <t>Iran</t>
  </si>
  <si>
    <t>Viet Nam</t>
  </si>
  <si>
    <t>American Samoa</t>
  </si>
  <si>
    <t>Guam</t>
  </si>
  <si>
    <t>...</t>
  </si>
  <si>
    <t>Number of trees</t>
  </si>
  <si>
    <t>1996-2005</t>
  </si>
  <si>
    <t>(1).</t>
  </si>
  <si>
    <t>Ground nuts</t>
  </si>
  <si>
    <t>Soybeans</t>
  </si>
  <si>
    <t xml:space="preserve">Other oilseed crops </t>
  </si>
  <si>
    <t>1999-2000</t>
  </si>
  <si>
    <t>2001-2002</t>
  </si>
  <si>
    <t>2000-20001</t>
  </si>
  <si>
    <t>2004-2005</t>
  </si>
  <si>
    <t>1998-1999</t>
  </si>
  <si>
    <t>2002-2003</t>
  </si>
  <si>
    <t>2000-2001</t>
  </si>
  <si>
    <t>(2).</t>
  </si>
  <si>
    <t>(3).</t>
  </si>
  <si>
    <t>(4).</t>
  </si>
  <si>
    <t>(5).</t>
  </si>
  <si>
    <t>(6).</t>
  </si>
  <si>
    <t>Area</t>
  </si>
  <si>
    <t>Footnotes:</t>
  </si>
  <si>
    <t xml:space="preserve">Number of holdings </t>
  </si>
  <si>
    <t xml:space="preserve">Total </t>
  </si>
  <si>
    <t>(units)</t>
  </si>
  <si>
    <t>(ha)</t>
  </si>
  <si>
    <t>WORLD TOTAL (72)</t>
  </si>
  <si>
    <t>AFRICA (15)</t>
  </si>
  <si>
    <t>AMERICA, SOUTH (4)</t>
  </si>
  <si>
    <t>ASIA (18)</t>
  </si>
  <si>
    <t>EUROPE (20)</t>
  </si>
  <si>
    <t>OCEANIA (6)</t>
  </si>
  <si>
    <t>Countries by region</t>
  </si>
  <si>
    <t xml:space="preserve">Census year </t>
  </si>
  <si>
    <t>Temporary oilseed crops</t>
  </si>
  <si>
    <t xml:space="preserve">          Permanent oilseed crops</t>
  </si>
  <si>
    <t>18 (=col.10+col.13+col.16)</t>
  </si>
  <si>
    <t>8 (=col.5+col.6+col.7)</t>
  </si>
  <si>
    <t>1) Scattered trees only.</t>
  </si>
  <si>
    <t xml:space="preserve">Table 7.7  Oilseed crops: number of holdings reporting, area and/or number of trees </t>
  </si>
  <si>
    <t>2) Of which trees in compact plantation 325 000.</t>
  </si>
  <si>
    <t>4) Number of trees of which: of productive age 2 532 439.</t>
  </si>
  <si>
    <t xml:space="preserve">6) Trees of bearing age. </t>
  </si>
  <si>
    <t>3) Of which trees in compact plantation 3 864.</t>
  </si>
  <si>
    <t>Tanzania, United Republic of</t>
  </si>
  <si>
    <t>Trinidad and Tobago</t>
  </si>
  <si>
    <t>United States of America</t>
  </si>
  <si>
    <t>Kyrgyzstan</t>
  </si>
  <si>
    <t>Lao People's Democratic Republic</t>
  </si>
  <si>
    <t>Saudi Arabia</t>
  </si>
  <si>
    <t>Slovakia</t>
  </si>
  <si>
    <t>Northern Mariana Islands</t>
  </si>
  <si>
    <t>Czech Republic</t>
  </si>
  <si>
    <t>Libyan Arab Jamahiriya</t>
  </si>
  <si>
    <t>Virgin Islands, United States</t>
  </si>
  <si>
    <t>AMERICA, NORTH AND CENTRAL (9)</t>
  </si>
  <si>
    <t>5) Rapeseed and turnip are counted together.Turnip belongs to vegetables and melons category.</t>
  </si>
  <si>
    <t>Saint Vincent and the Grenadines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</si>
</sst>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[$-809]dd\ mmmm\ yyyy"/>
    <numFmt numFmtId="171" formatCode="#,##0.0"/>
    <numFmt numFmtId="172" formatCode="###\ ###\ ###\ ###\ ###\ "/>
    <numFmt numFmtId="173" formatCode="###\ ###\ ###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171" fontId="0" fillId="0" borderId="0" xfId="0" applyNumberFormat="1" applyAlignment="1">
      <alignment/>
    </xf>
    <xf numFmtId="171" fontId="0" fillId="0" borderId="10" xfId="0" applyNumberFormat="1" applyBorder="1" applyAlignment="1">
      <alignment/>
    </xf>
    <xf numFmtId="171" fontId="0" fillId="0" borderId="0" xfId="0" applyNumberFormat="1" applyFill="1" applyBorder="1" applyAlignment="1">
      <alignment/>
    </xf>
    <xf numFmtId="171" fontId="0" fillId="0" borderId="0" xfId="0" applyNumberFormat="1" applyFill="1" applyBorder="1" applyAlignment="1" quotePrefix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 quotePrefix="1">
      <alignment/>
    </xf>
    <xf numFmtId="1" fontId="0" fillId="0" borderId="0" xfId="0" applyNumberFormat="1" applyFill="1" applyBorder="1" applyAlignment="1" quotePrefix="1">
      <alignment/>
    </xf>
    <xf numFmtId="171" fontId="0" fillId="0" borderId="0" xfId="0" applyNumberFormat="1" applyBorder="1" applyAlignment="1">
      <alignment/>
    </xf>
    <xf numFmtId="171" fontId="0" fillId="0" borderId="0" xfId="0" applyNumberFormat="1" applyFill="1" applyAlignment="1">
      <alignment/>
    </xf>
    <xf numFmtId="172" fontId="0" fillId="0" borderId="11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Border="1" applyAlignment="1" quotePrefix="1">
      <alignment/>
    </xf>
    <xf numFmtId="171" fontId="5" fillId="0" borderId="0" xfId="0" applyNumberFormat="1" applyFont="1" applyBorder="1" applyAlignment="1">
      <alignment/>
    </xf>
    <xf numFmtId="171" fontId="9" fillId="0" borderId="0" xfId="0" applyNumberFormat="1" applyFont="1" applyBorder="1" applyAlignment="1">
      <alignment/>
    </xf>
    <xf numFmtId="1" fontId="10" fillId="0" borderId="0" xfId="0" applyNumberFormat="1" applyFont="1" applyAlignment="1" quotePrefix="1">
      <alignment/>
    </xf>
    <xf numFmtId="1" fontId="10" fillId="0" borderId="0" xfId="0" applyNumberFormat="1" applyFont="1" applyAlignment="1">
      <alignment/>
    </xf>
    <xf numFmtId="1" fontId="10" fillId="0" borderId="0" xfId="0" applyNumberFormat="1" applyFont="1" applyBorder="1" applyAlignment="1">
      <alignment/>
    </xf>
    <xf numFmtId="171" fontId="10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171" fontId="10" fillId="0" borderId="0" xfId="0" applyNumberFormat="1" applyFont="1" applyAlignment="1">
      <alignment/>
    </xf>
    <xf numFmtId="171" fontId="12" fillId="0" borderId="0" xfId="0" applyNumberFormat="1" applyFont="1" applyAlignment="1">
      <alignment/>
    </xf>
    <xf numFmtId="17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7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 quotePrefix="1">
      <alignment/>
    </xf>
    <xf numFmtId="1" fontId="0" fillId="0" borderId="0" xfId="0" applyNumberFormat="1" applyFont="1" applyBorder="1" applyAlignment="1" quotePrefix="1">
      <alignment/>
    </xf>
    <xf numFmtId="171" fontId="10" fillId="0" borderId="0" xfId="0" applyNumberFormat="1" applyFont="1" applyBorder="1" applyAlignment="1">
      <alignment horizontal="right" wrapText="1"/>
    </xf>
    <xf numFmtId="171" fontId="0" fillId="0" borderId="0" xfId="0" applyNumberFormat="1" applyFont="1" applyBorder="1" applyAlignment="1">
      <alignment horizontal="right" wrapText="1"/>
    </xf>
    <xf numFmtId="171" fontId="0" fillId="0" borderId="0" xfId="0" applyNumberFormat="1" applyAlignment="1">
      <alignment horizontal="left" vertical="center"/>
    </xf>
    <xf numFmtId="171" fontId="0" fillId="0" borderId="0" xfId="0" applyNumberFormat="1" applyAlignment="1">
      <alignment vertical="center"/>
    </xf>
    <xf numFmtId="171" fontId="0" fillId="0" borderId="0" xfId="0" applyNumberFormat="1" applyAlignment="1">
      <alignment horizontal="right" vertical="center"/>
    </xf>
    <xf numFmtId="171" fontId="4" fillId="33" borderId="12" xfId="0" applyNumberFormat="1" applyFont="1" applyFill="1" applyBorder="1" applyAlignment="1">
      <alignment horizontal="center" vertical="center" wrapText="1"/>
    </xf>
    <xf numFmtId="171" fontId="9" fillId="33" borderId="0" xfId="0" applyNumberFormat="1" applyFont="1" applyFill="1" applyBorder="1" applyAlignment="1">
      <alignment horizontal="center" vertical="center" wrapText="1"/>
    </xf>
    <xf numFmtId="171" fontId="4" fillId="33" borderId="11" xfId="0" applyNumberFormat="1" applyFont="1" applyFill="1" applyBorder="1" applyAlignment="1">
      <alignment horizontal="center" vertical="center" wrapText="1"/>
    </xf>
    <xf numFmtId="171" fontId="10" fillId="33" borderId="0" xfId="0" applyNumberFormat="1" applyFont="1" applyFill="1" applyBorder="1" applyAlignment="1">
      <alignment horizontal="center" vertical="center" wrapText="1"/>
    </xf>
    <xf numFmtId="171" fontId="10" fillId="33" borderId="11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wrapText="1"/>
    </xf>
    <xf numFmtId="1" fontId="4" fillId="0" borderId="13" xfId="0" applyNumberFormat="1" applyFont="1" applyFill="1" applyBorder="1" applyAlignment="1">
      <alignment horizontal="center"/>
    </xf>
    <xf numFmtId="172" fontId="0" fillId="0" borderId="13" xfId="0" applyNumberFormat="1" applyFill="1" applyBorder="1" applyAlignment="1">
      <alignment wrapText="1"/>
    </xf>
    <xf numFmtId="172" fontId="0" fillId="0" borderId="13" xfId="0" applyNumberFormat="1" applyFill="1" applyBorder="1" applyAlignment="1">
      <alignment horizontal="right"/>
    </xf>
    <xf numFmtId="172" fontId="6" fillId="0" borderId="13" xfId="0" applyNumberFormat="1" applyFont="1" applyFill="1" applyBorder="1" applyAlignment="1">
      <alignment horizontal="right"/>
    </xf>
    <xf numFmtId="172" fontId="11" fillId="0" borderId="13" xfId="0" applyNumberFormat="1" applyFont="1" applyFill="1" applyBorder="1" applyAlignment="1">
      <alignment horizontal="right"/>
    </xf>
    <xf numFmtId="172" fontId="0" fillId="0" borderId="13" xfId="0" applyNumberFormat="1" applyFill="1" applyBorder="1" applyAlignment="1">
      <alignment/>
    </xf>
    <xf numFmtId="172" fontId="0" fillId="0" borderId="13" xfId="0" applyNumberFormat="1" applyFont="1" applyFill="1" applyBorder="1" applyAlignment="1">
      <alignment/>
    </xf>
    <xf numFmtId="172" fontId="0" fillId="0" borderId="13" xfId="0" applyNumberFormat="1" applyFont="1" applyFill="1" applyBorder="1" applyAlignment="1">
      <alignment horizontal="center"/>
    </xf>
    <xf numFmtId="172" fontId="0" fillId="0" borderId="13" xfId="0" applyNumberFormat="1" applyFont="1" applyFill="1" applyBorder="1" applyAlignment="1" quotePrefix="1">
      <alignment horizontal="right"/>
    </xf>
    <xf numFmtId="172" fontId="10" fillId="0" borderId="13" xfId="0" applyNumberFormat="1" applyFont="1" applyFill="1" applyBorder="1" applyAlignment="1">
      <alignment horizontal="right" vertical="center" wrapText="1"/>
    </xf>
    <xf numFmtId="172" fontId="0" fillId="0" borderId="13" xfId="0" applyNumberFormat="1" applyFont="1" applyFill="1" applyBorder="1" applyAlignment="1">
      <alignment horizontal="right" vertical="center" wrapText="1"/>
    </xf>
    <xf numFmtId="172" fontId="0" fillId="0" borderId="13" xfId="0" applyNumberFormat="1" applyFont="1" applyFill="1" applyBorder="1" applyAlignment="1">
      <alignment horizontal="right"/>
    </xf>
    <xf numFmtId="172" fontId="10" fillId="0" borderId="13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 wrapText="1"/>
    </xf>
    <xf numFmtId="172" fontId="0" fillId="0" borderId="13" xfId="0" applyNumberFormat="1" applyFont="1" applyFill="1" applyBorder="1" applyAlignment="1">
      <alignment/>
    </xf>
    <xf numFmtId="171" fontId="0" fillId="0" borderId="13" xfId="0" applyNumberFormat="1" applyFill="1" applyBorder="1" applyAlignment="1">
      <alignment/>
    </xf>
    <xf numFmtId="172" fontId="0" fillId="0" borderId="13" xfId="0" applyNumberFormat="1" applyFont="1" applyFill="1" applyBorder="1" applyAlignment="1">
      <alignment horizontal="right" wrapText="1"/>
    </xf>
    <xf numFmtId="0" fontId="0" fillId="0" borderId="13" xfId="0" applyFont="1" applyFill="1" applyBorder="1" applyAlignment="1">
      <alignment wrapText="1"/>
    </xf>
    <xf numFmtId="172" fontId="0" fillId="0" borderId="13" xfId="0" applyNumberFormat="1" applyFill="1" applyBorder="1" applyAlignment="1">
      <alignment horizontal="right" wrapText="1"/>
    </xf>
    <xf numFmtId="172" fontId="0" fillId="0" borderId="13" xfId="0" applyNumberFormat="1" applyFont="1" applyFill="1" applyBorder="1" applyAlignment="1" quotePrefix="1">
      <alignment/>
    </xf>
    <xf numFmtId="0" fontId="0" fillId="0" borderId="13" xfId="0" applyFont="1" applyFill="1" applyBorder="1" applyAlignment="1">
      <alignment/>
    </xf>
    <xf numFmtId="1" fontId="4" fillId="0" borderId="13" xfId="0" applyNumberFormat="1" applyFont="1" applyFill="1" applyBorder="1" applyAlignment="1">
      <alignment horizontal="center"/>
    </xf>
    <xf numFmtId="172" fontId="10" fillId="0" borderId="13" xfId="0" applyNumberFormat="1" applyFont="1" applyFill="1" applyBorder="1" applyAlignment="1">
      <alignment/>
    </xf>
    <xf numFmtId="172" fontId="10" fillId="0" borderId="13" xfId="0" applyNumberFormat="1" applyFont="1" applyFill="1" applyBorder="1" applyAlignment="1" quotePrefix="1">
      <alignment horizontal="right"/>
    </xf>
    <xf numFmtId="172" fontId="0" fillId="0" borderId="13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wrapText="1"/>
    </xf>
    <xf numFmtId="172" fontId="0" fillId="0" borderId="13" xfId="0" applyNumberFormat="1" applyFont="1" applyFill="1" applyBorder="1" applyAlignment="1">
      <alignment horizontal="right" wrapText="1"/>
    </xf>
    <xf numFmtId="172" fontId="0" fillId="0" borderId="13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/>
    </xf>
    <xf numFmtId="172" fontId="11" fillId="0" borderId="13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 quotePrefix="1">
      <alignment horizontal="right"/>
    </xf>
    <xf numFmtId="0" fontId="0" fillId="0" borderId="13" xfId="0" applyFill="1" applyBorder="1" applyAlignment="1">
      <alignment/>
    </xf>
    <xf numFmtId="171" fontId="4" fillId="34" borderId="14" xfId="0" applyNumberFormat="1" applyFont="1" applyFill="1" applyBorder="1" applyAlignment="1">
      <alignment horizontal="left" vertical="center" wrapText="1"/>
    </xf>
    <xf numFmtId="171" fontId="4" fillId="33" borderId="15" xfId="0" applyNumberFormat="1" applyFont="1" applyFill="1" applyBorder="1" applyAlignment="1">
      <alignment horizontal="center" vertical="center" wrapText="1"/>
    </xf>
    <xf numFmtId="172" fontId="4" fillId="33" borderId="15" xfId="0" applyNumberFormat="1" applyFont="1" applyFill="1" applyBorder="1" applyAlignment="1">
      <alignment horizontal="center" vertical="center" wrapText="1"/>
    </xf>
    <xf numFmtId="172" fontId="9" fillId="33" borderId="15" xfId="0" applyNumberFormat="1" applyFont="1" applyFill="1" applyBorder="1" applyAlignment="1">
      <alignment horizontal="center" vertical="center" wrapText="1"/>
    </xf>
    <xf numFmtId="172" fontId="4" fillId="33" borderId="16" xfId="0" applyNumberFormat="1" applyFont="1" applyFill="1" applyBorder="1" applyAlignment="1">
      <alignment horizontal="center" vertical="center" wrapText="1"/>
    </xf>
    <xf numFmtId="171" fontId="4" fillId="33" borderId="14" xfId="0" applyNumberFormat="1" applyFont="1" applyFill="1" applyBorder="1" applyAlignment="1">
      <alignment/>
    </xf>
    <xf numFmtId="171" fontId="0" fillId="33" borderId="15" xfId="0" applyNumberFormat="1" applyFill="1" applyBorder="1" applyAlignment="1">
      <alignment horizontal="center"/>
    </xf>
    <xf numFmtId="172" fontId="4" fillId="33" borderId="15" xfId="0" applyNumberFormat="1" applyFont="1" applyFill="1" applyBorder="1" applyAlignment="1">
      <alignment horizontal="right"/>
    </xf>
    <xf numFmtId="172" fontId="9" fillId="33" borderId="15" xfId="0" applyNumberFormat="1" applyFont="1" applyFill="1" applyBorder="1" applyAlignment="1">
      <alignment horizontal="right"/>
    </xf>
    <xf numFmtId="172" fontId="6" fillId="33" borderId="15" xfId="0" applyNumberFormat="1" applyFont="1" applyFill="1" applyBorder="1" applyAlignment="1">
      <alignment horizontal="right"/>
    </xf>
    <xf numFmtId="0" fontId="10" fillId="33" borderId="17" xfId="0" applyFont="1" applyFill="1" applyBorder="1" applyAlignment="1">
      <alignment horizontal="center" vertical="center" wrapText="1"/>
    </xf>
    <xf numFmtId="171" fontId="10" fillId="33" borderId="17" xfId="0" applyNumberFormat="1" applyFont="1" applyFill="1" applyBorder="1" applyAlignment="1">
      <alignment horizontal="center" vertical="center" wrapText="1"/>
    </xf>
    <xf numFmtId="171" fontId="10" fillId="33" borderId="18" xfId="0" applyNumberFormat="1" applyFont="1" applyFill="1" applyBorder="1" applyAlignment="1">
      <alignment horizontal="center" vertical="center" wrapText="1"/>
    </xf>
    <xf numFmtId="171" fontId="9" fillId="33" borderId="19" xfId="0" applyNumberFormat="1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 wrapText="1"/>
    </xf>
    <xf numFmtId="1" fontId="4" fillId="33" borderId="15" xfId="0" applyNumberFormat="1" applyFont="1" applyFill="1" applyBorder="1" applyAlignment="1">
      <alignment horizontal="right" vertical="center"/>
    </xf>
    <xf numFmtId="172" fontId="4" fillId="33" borderId="15" xfId="0" applyNumberFormat="1" applyFont="1" applyFill="1" applyBorder="1" applyAlignment="1">
      <alignment horizontal="right" vertical="center" wrapText="1"/>
    </xf>
    <xf numFmtId="172" fontId="9" fillId="33" borderId="15" xfId="0" applyNumberFormat="1" applyFont="1" applyFill="1" applyBorder="1" applyAlignment="1">
      <alignment horizontal="right" vertical="center" wrapText="1"/>
    </xf>
    <xf numFmtId="172" fontId="6" fillId="33" borderId="15" xfId="0" applyNumberFormat="1" applyFont="1" applyFill="1" applyBorder="1" applyAlignment="1">
      <alignment horizontal="right" vertical="center"/>
    </xf>
    <xf numFmtId="172" fontId="4" fillId="33" borderId="16" xfId="0" applyNumberFormat="1" applyFont="1" applyFill="1" applyBorder="1" applyAlignment="1">
      <alignment horizontal="right" vertical="center" wrapText="1"/>
    </xf>
    <xf numFmtId="0" fontId="4" fillId="33" borderId="14" xfId="0" applyFont="1" applyFill="1" applyBorder="1" applyAlignment="1">
      <alignment vertical="center" wrapText="1"/>
    </xf>
    <xf numFmtId="1" fontId="4" fillId="33" borderId="15" xfId="0" applyNumberFormat="1" applyFont="1" applyFill="1" applyBorder="1" applyAlignment="1">
      <alignment horizontal="center" vertical="center"/>
    </xf>
    <xf numFmtId="172" fontId="4" fillId="33" borderId="15" xfId="0" applyNumberFormat="1" applyFont="1" applyFill="1" applyBorder="1" applyAlignment="1">
      <alignment vertical="center" wrapText="1"/>
    </xf>
    <xf numFmtId="172" fontId="9" fillId="33" borderId="15" xfId="0" applyNumberFormat="1" applyFont="1" applyFill="1" applyBorder="1" applyAlignment="1">
      <alignment vertical="center" wrapText="1"/>
    </xf>
    <xf numFmtId="172" fontId="4" fillId="33" borderId="16" xfId="0" applyNumberFormat="1" applyFont="1" applyFill="1" applyBorder="1" applyAlignment="1">
      <alignment vertical="center" wrapText="1"/>
    </xf>
    <xf numFmtId="0" fontId="4" fillId="33" borderId="14" xfId="0" applyFont="1" applyFill="1" applyBorder="1" applyAlignment="1">
      <alignment wrapText="1"/>
    </xf>
    <xf numFmtId="1" fontId="4" fillId="33" borderId="15" xfId="0" applyNumberFormat="1" applyFont="1" applyFill="1" applyBorder="1" applyAlignment="1">
      <alignment horizontal="center"/>
    </xf>
    <xf numFmtId="172" fontId="4" fillId="33" borderId="15" xfId="0" applyNumberFormat="1" applyFont="1" applyFill="1" applyBorder="1" applyAlignment="1">
      <alignment wrapText="1"/>
    </xf>
    <xf numFmtId="172" fontId="9" fillId="33" borderId="15" xfId="0" applyNumberFormat="1" applyFont="1" applyFill="1" applyBorder="1" applyAlignment="1">
      <alignment wrapText="1"/>
    </xf>
    <xf numFmtId="172" fontId="4" fillId="33" borderId="16" xfId="0" applyNumberFormat="1" applyFont="1" applyFill="1" applyBorder="1" applyAlignment="1">
      <alignment wrapText="1"/>
    </xf>
    <xf numFmtId="0" fontId="4" fillId="33" borderId="14" xfId="0" applyFont="1" applyFill="1" applyBorder="1" applyAlignment="1">
      <alignment horizontal="left" vertical="center" wrapText="1"/>
    </xf>
    <xf numFmtId="1" fontId="4" fillId="33" borderId="15" xfId="0" applyNumberFormat="1" applyFont="1" applyFill="1" applyBorder="1" applyAlignment="1">
      <alignment horizontal="left" vertical="center"/>
    </xf>
    <xf numFmtId="171" fontId="4" fillId="0" borderId="0" xfId="0" applyNumberFormat="1" applyFont="1" applyBorder="1" applyAlignment="1">
      <alignment/>
    </xf>
    <xf numFmtId="171" fontId="0" fillId="0" borderId="0" xfId="0" applyNumberFormat="1" applyBorder="1" applyAlignment="1" quotePrefix="1">
      <alignment/>
    </xf>
    <xf numFmtId="171" fontId="0" fillId="0" borderId="0" xfId="0" applyNumberFormat="1" applyAlignment="1">
      <alignment horizontal="center" vertical="center" wrapText="1"/>
    </xf>
    <xf numFmtId="1" fontId="4" fillId="33" borderId="15" xfId="0" applyNumberFormat="1" applyFont="1" applyFill="1" applyBorder="1" applyAlignment="1">
      <alignment horizontal="right" vertical="center" wrapText="1"/>
    </xf>
    <xf numFmtId="172" fontId="6" fillId="33" borderId="15" xfId="0" applyNumberFormat="1" applyFont="1" applyFill="1" applyBorder="1" applyAlignment="1">
      <alignment horizontal="right" vertical="center" wrapText="1"/>
    </xf>
    <xf numFmtId="171" fontId="0" fillId="33" borderId="12" xfId="0" applyNumberFormat="1" applyFont="1" applyFill="1" applyBorder="1" applyAlignment="1">
      <alignment/>
    </xf>
    <xf numFmtId="171" fontId="4" fillId="33" borderId="20" xfId="0" applyNumberFormat="1" applyFont="1" applyFill="1" applyBorder="1" applyAlignment="1">
      <alignment horizontal="center" vertical="center" wrapText="1"/>
    </xf>
    <xf numFmtId="171" fontId="4" fillId="33" borderId="21" xfId="0" applyNumberFormat="1" applyFont="1" applyFill="1" applyBorder="1" applyAlignment="1">
      <alignment horizontal="center" vertical="center" wrapText="1"/>
    </xf>
    <xf numFmtId="171" fontId="9" fillId="33" borderId="12" xfId="0" applyNumberFormat="1" applyFont="1" applyFill="1" applyBorder="1" applyAlignment="1">
      <alignment horizontal="center" vertical="center" wrapText="1"/>
    </xf>
    <xf numFmtId="171" fontId="4" fillId="33" borderId="22" xfId="0" applyNumberFormat="1" applyFont="1" applyFill="1" applyBorder="1" applyAlignment="1">
      <alignment horizontal="center" vertical="center" wrapText="1"/>
    </xf>
    <xf numFmtId="171" fontId="4" fillId="33" borderId="23" xfId="0" applyNumberFormat="1" applyFont="1" applyFill="1" applyBorder="1" applyAlignment="1">
      <alignment horizontal="center" vertical="center" wrapText="1"/>
    </xf>
    <xf numFmtId="171" fontId="4" fillId="33" borderId="24" xfId="0" applyNumberFormat="1" applyFont="1" applyFill="1" applyBorder="1" applyAlignment="1">
      <alignment horizontal="center" vertical="center" wrapText="1"/>
    </xf>
    <xf numFmtId="171" fontId="9" fillId="33" borderId="25" xfId="0" applyNumberFormat="1" applyFont="1" applyFill="1" applyBorder="1" applyAlignment="1">
      <alignment horizontal="center" vertical="center" wrapText="1"/>
    </xf>
    <xf numFmtId="171" fontId="4" fillId="33" borderId="26" xfId="0" applyNumberFormat="1" applyFont="1" applyFill="1" applyBorder="1" applyAlignment="1">
      <alignment horizontal="center" vertical="center" wrapText="1"/>
    </xf>
    <xf numFmtId="171" fontId="4" fillId="33" borderId="27" xfId="0" applyNumberFormat="1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171" fontId="4" fillId="33" borderId="24" xfId="0" applyNumberFormat="1" applyFont="1" applyFill="1" applyBorder="1" applyAlignment="1">
      <alignment horizontal="center" vertical="center" wrapText="1"/>
    </xf>
    <xf numFmtId="171" fontId="4" fillId="33" borderId="25" xfId="0" applyNumberFormat="1" applyFont="1" applyFill="1" applyBorder="1" applyAlignment="1">
      <alignment horizontal="center" vertical="center" wrapText="1"/>
    </xf>
    <xf numFmtId="171" fontId="10" fillId="0" borderId="0" xfId="0" applyNumberFormat="1" applyFont="1" applyBorder="1" applyAlignment="1">
      <alignment horizontal="right" wrapText="1"/>
    </xf>
    <xf numFmtId="171" fontId="0" fillId="0" borderId="0" xfId="0" applyNumberFormat="1" applyFont="1" applyBorder="1" applyAlignment="1">
      <alignment horizontal="right" wrapText="1"/>
    </xf>
    <xf numFmtId="171" fontId="4" fillId="34" borderId="22" xfId="0" applyNumberFormat="1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171" fontId="4" fillId="34" borderId="24" xfId="0" applyNumberFormat="1" applyFont="1" applyFill="1" applyBorder="1" applyAlignment="1">
      <alignment horizontal="center" vertical="center" wrapText="1"/>
    </xf>
    <xf numFmtId="172" fontId="4" fillId="33" borderId="15" xfId="0" applyNumberFormat="1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171" fontId="4" fillId="33" borderId="0" xfId="0" applyNumberFormat="1" applyFont="1" applyFill="1" applyBorder="1" applyAlignment="1">
      <alignment horizontal="center" vertical="center" wrapText="1"/>
    </xf>
    <xf numFmtId="171" fontId="4" fillId="33" borderId="28" xfId="0" applyNumberFormat="1" applyFont="1" applyFill="1" applyBorder="1" applyAlignment="1">
      <alignment horizontal="center" vertical="center" wrapText="1"/>
    </xf>
    <xf numFmtId="171" fontId="4" fillId="33" borderId="29" xfId="0" applyNumberFormat="1" applyFont="1" applyFill="1" applyBorder="1" applyAlignment="1">
      <alignment horizontal="center" vertical="center" wrapText="1"/>
    </xf>
    <xf numFmtId="171" fontId="4" fillId="33" borderId="20" xfId="0" applyNumberFormat="1" applyFont="1" applyFill="1" applyBorder="1" applyAlignment="1">
      <alignment horizontal="center"/>
    </xf>
    <xf numFmtId="171" fontId="4" fillId="33" borderId="30" xfId="0" applyNumberFormat="1" applyFont="1" applyFill="1" applyBorder="1" applyAlignment="1">
      <alignment horizontal="center"/>
    </xf>
    <xf numFmtId="0" fontId="30" fillId="35" borderId="16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X342"/>
  <sheetViews>
    <sheetView tabSelected="1" zoomScalePageLayoutView="0" workbookViewId="0" topLeftCell="H1">
      <selection activeCell="W8" sqref="W8"/>
    </sheetView>
  </sheetViews>
  <sheetFormatPr defaultColWidth="8.8515625" defaultRowHeight="16.5" customHeight="1"/>
  <cols>
    <col min="1" max="1" width="1.1484375" style="1" customWidth="1"/>
    <col min="2" max="2" width="18.140625" style="2" customWidth="1"/>
    <col min="3" max="3" width="10.7109375" style="1" customWidth="1"/>
    <col min="4" max="4" width="13.28125" style="1" customWidth="1"/>
    <col min="5" max="5" width="13.7109375" style="1" customWidth="1"/>
    <col min="6" max="6" width="12.00390625" style="1" customWidth="1"/>
    <col min="7" max="8" width="11.7109375" style="1" customWidth="1"/>
    <col min="9" max="9" width="3.28125" style="21" customWidth="1"/>
    <col min="10" max="10" width="14.57421875" style="1" customWidth="1"/>
    <col min="11" max="12" width="11.7109375" style="1" customWidth="1"/>
    <col min="13" max="13" width="11.8515625" style="1" customWidth="1"/>
    <col min="14" max="14" width="2.7109375" style="21" customWidth="1"/>
    <col min="15" max="15" width="11.00390625" style="1" customWidth="1"/>
    <col min="16" max="16" width="2.8515625" style="21" customWidth="1"/>
    <col min="17" max="17" width="12.28125" style="1" customWidth="1"/>
    <col min="18" max="18" width="12.57421875" style="1" customWidth="1"/>
    <col min="19" max="19" width="3.7109375" style="21" customWidth="1"/>
    <col min="20" max="20" width="11.7109375" style="1" customWidth="1"/>
    <col min="21" max="21" width="9.8515625" style="1" customWidth="1"/>
    <col min="22" max="22" width="14.8515625" style="1" bestFit="1" customWidth="1"/>
    <col min="23" max="23" width="13.140625" style="1" customWidth="1"/>
    <col min="24" max="16384" width="8.8515625" style="1" customWidth="1"/>
  </cols>
  <sheetData>
    <row r="1" ht="16.5" customHeight="1">
      <c r="B1" s="14"/>
    </row>
    <row r="2" spans="2:23" ht="16.5" customHeight="1">
      <c r="B2" s="14" t="s">
        <v>103</v>
      </c>
      <c r="U2" s="125"/>
      <c r="V2" s="126"/>
      <c r="W2" s="126"/>
    </row>
    <row r="3" spans="2:23" ht="16.5" customHeight="1">
      <c r="B3" s="14"/>
      <c r="U3" s="28"/>
      <c r="V3" s="29"/>
      <c r="W3" s="29"/>
    </row>
    <row r="4" spans="2:23" ht="16.5" customHeight="1">
      <c r="B4" s="127" t="s">
        <v>96</v>
      </c>
      <c r="C4" s="127" t="s">
        <v>97</v>
      </c>
      <c r="D4" s="127" t="s">
        <v>52</v>
      </c>
      <c r="E4" s="129" t="s">
        <v>51</v>
      </c>
      <c r="F4" s="135" t="s">
        <v>98</v>
      </c>
      <c r="G4" s="136"/>
      <c r="H4" s="136"/>
      <c r="I4" s="136"/>
      <c r="J4" s="136"/>
      <c r="K4" s="135" t="s">
        <v>99</v>
      </c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10"/>
    </row>
    <row r="5" spans="2:23" ht="24.75" customHeight="1">
      <c r="B5" s="128"/>
      <c r="C5" s="128"/>
      <c r="D5" s="128"/>
      <c r="E5" s="128"/>
      <c r="F5" s="111" t="s">
        <v>70</v>
      </c>
      <c r="G5" s="112" t="s">
        <v>69</v>
      </c>
      <c r="H5" s="111" t="s">
        <v>71</v>
      </c>
      <c r="I5" s="113"/>
      <c r="J5" s="33" t="s">
        <v>87</v>
      </c>
      <c r="K5" s="119" t="s">
        <v>53</v>
      </c>
      <c r="L5" s="120"/>
      <c r="M5" s="121"/>
      <c r="N5" s="122"/>
      <c r="O5" s="132" t="s">
        <v>55</v>
      </c>
      <c r="P5" s="132"/>
      <c r="Q5" s="121"/>
      <c r="R5" s="121"/>
      <c r="S5" s="34"/>
      <c r="T5" s="119" t="s">
        <v>54</v>
      </c>
      <c r="U5" s="133"/>
      <c r="V5" s="134"/>
      <c r="W5" s="35" t="s">
        <v>87</v>
      </c>
    </row>
    <row r="6" spans="2:24" ht="25.5" customHeight="1">
      <c r="B6" s="128"/>
      <c r="C6" s="128"/>
      <c r="D6" s="128"/>
      <c r="E6" s="128"/>
      <c r="F6" s="114" t="s">
        <v>84</v>
      </c>
      <c r="G6" s="115" t="s">
        <v>84</v>
      </c>
      <c r="H6" s="116" t="s">
        <v>84</v>
      </c>
      <c r="I6" s="117"/>
      <c r="J6" s="115" t="s">
        <v>84</v>
      </c>
      <c r="K6" s="114" t="s">
        <v>86</v>
      </c>
      <c r="L6" s="115" t="s">
        <v>84</v>
      </c>
      <c r="M6" s="123" t="s">
        <v>66</v>
      </c>
      <c r="N6" s="124"/>
      <c r="O6" s="115" t="s">
        <v>86</v>
      </c>
      <c r="P6" s="117"/>
      <c r="Q6" s="114" t="s">
        <v>84</v>
      </c>
      <c r="R6" s="116" t="s">
        <v>66</v>
      </c>
      <c r="S6" s="117"/>
      <c r="T6" s="114" t="s">
        <v>86</v>
      </c>
      <c r="U6" s="115" t="s">
        <v>84</v>
      </c>
      <c r="V6" s="114" t="s">
        <v>66</v>
      </c>
      <c r="W6" s="118" t="s">
        <v>84</v>
      </c>
      <c r="X6" s="22"/>
    </row>
    <row r="7" spans="2:23" s="21" customFormat="1" ht="16.5" customHeight="1">
      <c r="B7" s="81"/>
      <c r="C7" s="81"/>
      <c r="D7" s="81" t="s">
        <v>88</v>
      </c>
      <c r="E7" s="81" t="s">
        <v>89</v>
      </c>
      <c r="F7" s="82" t="s">
        <v>89</v>
      </c>
      <c r="G7" s="36" t="s">
        <v>89</v>
      </c>
      <c r="H7" s="83" t="s">
        <v>89</v>
      </c>
      <c r="I7" s="84"/>
      <c r="J7" s="36" t="s">
        <v>89</v>
      </c>
      <c r="K7" s="83" t="s">
        <v>88</v>
      </c>
      <c r="L7" s="36" t="s">
        <v>89</v>
      </c>
      <c r="M7" s="83" t="s">
        <v>88</v>
      </c>
      <c r="N7" s="84"/>
      <c r="O7" s="36" t="s">
        <v>88</v>
      </c>
      <c r="P7" s="84"/>
      <c r="Q7" s="82" t="s">
        <v>89</v>
      </c>
      <c r="R7" s="83" t="s">
        <v>88</v>
      </c>
      <c r="S7" s="84"/>
      <c r="T7" s="82" t="s">
        <v>88</v>
      </c>
      <c r="U7" s="36" t="s">
        <v>89</v>
      </c>
      <c r="V7" s="82" t="s">
        <v>88</v>
      </c>
      <c r="W7" s="37" t="s">
        <v>89</v>
      </c>
    </row>
    <row r="8" spans="2:23" ht="22.5" customHeight="1">
      <c r="B8" s="85">
        <v>1</v>
      </c>
      <c r="C8" s="86">
        <v>2</v>
      </c>
      <c r="D8" s="86">
        <v>3</v>
      </c>
      <c r="E8" s="86">
        <v>4</v>
      </c>
      <c r="F8" s="86">
        <v>5</v>
      </c>
      <c r="G8" s="86">
        <v>6</v>
      </c>
      <c r="H8" s="86">
        <v>7</v>
      </c>
      <c r="I8" s="86"/>
      <c r="J8" s="87" t="s">
        <v>101</v>
      </c>
      <c r="K8" s="86">
        <v>9</v>
      </c>
      <c r="L8" s="86">
        <v>10</v>
      </c>
      <c r="M8" s="86">
        <v>11</v>
      </c>
      <c r="N8" s="86"/>
      <c r="O8" s="86">
        <v>12</v>
      </c>
      <c r="P8" s="86"/>
      <c r="Q8" s="86">
        <v>13</v>
      </c>
      <c r="R8" s="86">
        <v>14</v>
      </c>
      <c r="S8" s="86"/>
      <c r="T8" s="86">
        <v>15</v>
      </c>
      <c r="U8" s="86">
        <v>16</v>
      </c>
      <c r="V8" s="86">
        <v>17</v>
      </c>
      <c r="W8" s="137" t="s">
        <v>100</v>
      </c>
    </row>
    <row r="9" spans="2:23" ht="16.5" customHeight="1">
      <c r="B9" s="71" t="s">
        <v>90</v>
      </c>
      <c r="C9" s="72" t="s">
        <v>67</v>
      </c>
      <c r="D9" s="73">
        <f>D10+D26+D36+D41+D60+D81</f>
        <v>404346626</v>
      </c>
      <c r="E9" s="73">
        <f>E10+E26+E36+E41+E60+E81</f>
        <v>1947579166</v>
      </c>
      <c r="F9" s="73">
        <f>F10+F26+F36+F41+F60</f>
        <v>47063923</v>
      </c>
      <c r="G9" s="73">
        <f>G10+G26+G41</f>
        <v>11180638</v>
      </c>
      <c r="H9" s="73">
        <f>H10+H26+H36+H41+H60+H81</f>
        <v>22129994</v>
      </c>
      <c r="I9" s="74"/>
      <c r="J9" s="73">
        <f>J10+J26+J36+J41+J60+J81</f>
        <v>80425207</v>
      </c>
      <c r="K9" s="73">
        <f>K10+K26+K36+K41+K81</f>
        <v>11257547</v>
      </c>
      <c r="L9" s="73">
        <f>L10+L26+L36+L41+L81</f>
        <v>1740080</v>
      </c>
      <c r="M9" s="130">
        <f>M10+M26+M41+M81</f>
        <v>329143050</v>
      </c>
      <c r="N9" s="131"/>
      <c r="O9" s="73">
        <f>O10+O41+O60</f>
        <v>2939629</v>
      </c>
      <c r="P9" s="74"/>
      <c r="Q9" s="73">
        <f>Q10+Q41+Q60</f>
        <v>6875873</v>
      </c>
      <c r="R9" s="73">
        <f>R10+R41+R60</f>
        <v>107268236</v>
      </c>
      <c r="S9" s="74"/>
      <c r="T9" s="73">
        <f>T10+T26+T36+T41</f>
        <v>91301</v>
      </c>
      <c r="U9" s="73">
        <f>U10+U26+U36+U41</f>
        <v>639758</v>
      </c>
      <c r="V9" s="73">
        <f>V41</f>
        <v>3344712</v>
      </c>
      <c r="W9" s="75">
        <f>W10+W26+W36+W41+W60+W81</f>
        <v>8137624</v>
      </c>
    </row>
    <row r="10" spans="2:23" ht="16.5" customHeight="1">
      <c r="B10" s="76" t="s">
        <v>91</v>
      </c>
      <c r="C10" s="77"/>
      <c r="D10" s="78">
        <f>SUM(D11:D25)</f>
        <v>30401434</v>
      </c>
      <c r="E10" s="78">
        <f aca="true" t="shared" si="0" ref="E10:U10">SUM(E11:E25)</f>
        <v>57351680</v>
      </c>
      <c r="F10" s="78">
        <f t="shared" si="0"/>
        <v>20161</v>
      </c>
      <c r="G10" s="78">
        <f t="shared" si="0"/>
        <v>1477625</v>
      </c>
      <c r="H10" s="78">
        <f t="shared" si="0"/>
        <v>667074</v>
      </c>
      <c r="I10" s="79"/>
      <c r="J10" s="78">
        <f t="shared" si="0"/>
        <v>2164860</v>
      </c>
      <c r="K10" s="78">
        <f t="shared" si="0"/>
        <v>119168</v>
      </c>
      <c r="L10" s="78">
        <f t="shared" si="0"/>
        <v>121773</v>
      </c>
      <c r="M10" s="78">
        <f t="shared" si="0"/>
        <v>4982</v>
      </c>
      <c r="N10" s="79"/>
      <c r="O10" s="78">
        <f t="shared" si="0"/>
        <v>187879</v>
      </c>
      <c r="P10" s="79"/>
      <c r="Q10" s="78">
        <f t="shared" si="0"/>
        <v>1704200</v>
      </c>
      <c r="R10" s="78">
        <f t="shared" si="0"/>
        <v>90995878</v>
      </c>
      <c r="S10" s="79"/>
      <c r="T10" s="78">
        <f t="shared" si="0"/>
        <v>46218</v>
      </c>
      <c r="U10" s="78">
        <f t="shared" si="0"/>
        <v>242490</v>
      </c>
      <c r="V10" s="80" t="s">
        <v>65</v>
      </c>
      <c r="W10" s="75">
        <f>SUM(W11:W25)</f>
        <v>2056915</v>
      </c>
    </row>
    <row r="11" spans="2:23" s="3" customFormat="1" ht="16.5" customHeight="1">
      <c r="B11" s="38" t="s">
        <v>0</v>
      </c>
      <c r="C11" s="39">
        <v>2001</v>
      </c>
      <c r="D11" s="40">
        <v>1023799</v>
      </c>
      <c r="E11" s="41">
        <v>8458680</v>
      </c>
      <c r="F11" s="42" t="s">
        <v>65</v>
      </c>
      <c r="G11" s="42" t="s">
        <v>65</v>
      </c>
      <c r="H11" s="42" t="s">
        <v>65</v>
      </c>
      <c r="I11" s="43"/>
      <c r="J11" s="42" t="s">
        <v>65</v>
      </c>
      <c r="K11" s="42" t="s">
        <v>65</v>
      </c>
      <c r="L11" s="42" t="s">
        <v>65</v>
      </c>
      <c r="M11" s="42" t="s">
        <v>65</v>
      </c>
      <c r="N11" s="43"/>
      <c r="O11" s="41">
        <v>129089</v>
      </c>
      <c r="P11" s="43"/>
      <c r="Q11" s="42" t="s">
        <v>65</v>
      </c>
      <c r="R11" s="44">
        <v>146937</v>
      </c>
      <c r="S11" s="43"/>
      <c r="T11" s="42" t="s">
        <v>65</v>
      </c>
      <c r="U11" s="42" t="s">
        <v>65</v>
      </c>
      <c r="V11" s="42" t="s">
        <v>65</v>
      </c>
      <c r="W11" s="42" t="s">
        <v>65</v>
      </c>
    </row>
    <row r="12" spans="2:23" s="10" customFormat="1" ht="16.5" customHeight="1">
      <c r="B12" s="38" t="s">
        <v>56</v>
      </c>
      <c r="C12" s="39">
        <v>2004</v>
      </c>
      <c r="D12" s="40">
        <v>51264</v>
      </c>
      <c r="E12" s="41">
        <v>96840</v>
      </c>
      <c r="F12" s="42" t="s">
        <v>65</v>
      </c>
      <c r="G12" s="45">
        <v>252</v>
      </c>
      <c r="H12" s="46">
        <v>2830</v>
      </c>
      <c r="I12" s="43"/>
      <c r="J12" s="47">
        <f>G12+H12</f>
        <v>3082</v>
      </c>
      <c r="K12" s="42" t="s">
        <v>65</v>
      </c>
      <c r="L12" s="42" t="s">
        <v>65</v>
      </c>
      <c r="M12" s="42" t="s">
        <v>65</v>
      </c>
      <c r="N12" s="43"/>
      <c r="O12" s="42" t="s">
        <v>65</v>
      </c>
      <c r="P12" s="43"/>
      <c r="Q12" s="42" t="s">
        <v>65</v>
      </c>
      <c r="R12" s="42" t="s">
        <v>65</v>
      </c>
      <c r="S12" s="43"/>
      <c r="T12" s="42" t="s">
        <v>65</v>
      </c>
      <c r="U12" s="42" t="s">
        <v>65</v>
      </c>
      <c r="V12" s="42" t="s">
        <v>65</v>
      </c>
      <c r="W12" s="42" t="s">
        <v>65</v>
      </c>
    </row>
    <row r="13" spans="2:23" s="10" customFormat="1" ht="16.5" customHeight="1">
      <c r="B13" s="38" t="s">
        <v>1</v>
      </c>
      <c r="C13" s="39">
        <v>2004</v>
      </c>
      <c r="D13" s="40">
        <v>44506</v>
      </c>
      <c r="E13" s="44">
        <v>44359</v>
      </c>
      <c r="F13" s="42" t="s">
        <v>65</v>
      </c>
      <c r="G13" s="42" t="s">
        <v>65</v>
      </c>
      <c r="H13" s="42" t="s">
        <v>65</v>
      </c>
      <c r="I13" s="48"/>
      <c r="J13" s="42" t="s">
        <v>65</v>
      </c>
      <c r="K13" s="42" t="s">
        <v>65</v>
      </c>
      <c r="L13" s="42" t="s">
        <v>65</v>
      </c>
      <c r="M13" s="49">
        <v>4982</v>
      </c>
      <c r="N13" s="48"/>
      <c r="O13" s="42" t="s">
        <v>65</v>
      </c>
      <c r="P13" s="48"/>
      <c r="Q13" s="42" t="s">
        <v>65</v>
      </c>
      <c r="R13" s="42" t="s">
        <v>65</v>
      </c>
      <c r="S13" s="48"/>
      <c r="T13" s="42" t="s">
        <v>65</v>
      </c>
      <c r="U13" s="42" t="s">
        <v>65</v>
      </c>
      <c r="V13" s="42" t="s">
        <v>65</v>
      </c>
      <c r="W13" s="42" t="s">
        <v>65</v>
      </c>
    </row>
    <row r="14" spans="2:23" s="10" customFormat="1" ht="16.5" customHeight="1">
      <c r="B14" s="38" t="s">
        <v>2</v>
      </c>
      <c r="C14" s="39">
        <v>2001</v>
      </c>
      <c r="D14" s="40">
        <v>1117667</v>
      </c>
      <c r="E14" s="41">
        <v>4351663</v>
      </c>
      <c r="F14" s="44">
        <v>649</v>
      </c>
      <c r="G14" s="44">
        <v>77257</v>
      </c>
      <c r="H14" s="42" t="s">
        <v>65</v>
      </c>
      <c r="I14" s="43"/>
      <c r="J14" s="47">
        <f>F14+G14</f>
        <v>77906</v>
      </c>
      <c r="K14" s="42" t="s">
        <v>65</v>
      </c>
      <c r="L14" s="50">
        <v>53460</v>
      </c>
      <c r="M14" s="42" t="s">
        <v>65</v>
      </c>
      <c r="N14" s="43"/>
      <c r="O14" s="42" t="s">
        <v>65</v>
      </c>
      <c r="P14" s="43"/>
      <c r="Q14" s="42" t="s">
        <v>65</v>
      </c>
      <c r="R14" s="42" t="s">
        <v>65</v>
      </c>
      <c r="S14" s="43"/>
      <c r="T14" s="42" t="s">
        <v>65</v>
      </c>
      <c r="U14" s="44">
        <v>213604</v>
      </c>
      <c r="V14" s="42" t="s">
        <v>65</v>
      </c>
      <c r="W14" s="44">
        <v>267064</v>
      </c>
    </row>
    <row r="15" spans="2:23" s="10" customFormat="1" ht="16.5" customHeight="1">
      <c r="B15" s="38" t="s">
        <v>3</v>
      </c>
      <c r="C15" s="39" t="s">
        <v>72</v>
      </c>
      <c r="D15" s="40">
        <v>4541884</v>
      </c>
      <c r="E15" s="41">
        <v>3750699</v>
      </c>
      <c r="F15" s="44">
        <v>14157</v>
      </c>
      <c r="G15" s="45">
        <v>84511</v>
      </c>
      <c r="H15" s="50">
        <v>30786</v>
      </c>
      <c r="I15" s="43"/>
      <c r="J15" s="47">
        <f>F15+G15+H15</f>
        <v>129454</v>
      </c>
      <c r="K15" s="42" t="s">
        <v>65</v>
      </c>
      <c r="L15" s="42" t="s">
        <v>65</v>
      </c>
      <c r="M15" s="42" t="s">
        <v>65</v>
      </c>
      <c r="N15" s="43"/>
      <c r="O15" s="41">
        <v>58790</v>
      </c>
      <c r="P15" s="51" t="s">
        <v>68</v>
      </c>
      <c r="Q15" s="42" t="s">
        <v>65</v>
      </c>
      <c r="R15" s="44">
        <v>19271877</v>
      </c>
      <c r="S15" s="43"/>
      <c r="T15" s="42" t="s">
        <v>65</v>
      </c>
      <c r="U15" s="42" t="s">
        <v>65</v>
      </c>
      <c r="V15" s="42" t="s">
        <v>65</v>
      </c>
      <c r="W15" s="42" t="s">
        <v>65</v>
      </c>
    </row>
    <row r="16" spans="2:23" s="10" customFormat="1" ht="16.5" customHeight="1">
      <c r="B16" s="38" t="s">
        <v>57</v>
      </c>
      <c r="C16" s="39" t="s">
        <v>73</v>
      </c>
      <c r="D16" s="52">
        <v>10758597</v>
      </c>
      <c r="E16" s="41">
        <v>11047249</v>
      </c>
      <c r="F16" s="42" t="s">
        <v>65</v>
      </c>
      <c r="G16" s="44">
        <v>16483</v>
      </c>
      <c r="H16" s="44">
        <f>100142+234142+15110+62693+5486</f>
        <v>417573</v>
      </c>
      <c r="I16" s="43"/>
      <c r="J16" s="47">
        <f>G16+H16</f>
        <v>434056</v>
      </c>
      <c r="K16" s="42" t="s">
        <v>65</v>
      </c>
      <c r="L16" s="42" t="s">
        <v>65</v>
      </c>
      <c r="M16" s="42" t="s">
        <v>65</v>
      </c>
      <c r="N16" s="43"/>
      <c r="O16" s="42" t="s">
        <v>65</v>
      </c>
      <c r="P16" s="43"/>
      <c r="Q16" s="42" t="s">
        <v>65</v>
      </c>
      <c r="R16" s="42" t="s">
        <v>65</v>
      </c>
      <c r="S16" s="43"/>
      <c r="T16" s="42" t="s">
        <v>65</v>
      </c>
      <c r="U16" s="42" t="s">
        <v>65</v>
      </c>
      <c r="V16" s="42" t="s">
        <v>65</v>
      </c>
      <c r="W16" s="42" t="s">
        <v>65</v>
      </c>
    </row>
    <row r="17" spans="2:23" s="10" customFormat="1" ht="16.5" customHeight="1">
      <c r="B17" s="38" t="s">
        <v>4</v>
      </c>
      <c r="C17" s="39" t="s">
        <v>73</v>
      </c>
      <c r="D17" s="40">
        <v>69140</v>
      </c>
      <c r="E17" s="41">
        <v>304856</v>
      </c>
      <c r="F17" s="42" t="s">
        <v>65</v>
      </c>
      <c r="G17" s="44">
        <v>138888</v>
      </c>
      <c r="H17" s="44">
        <v>6968</v>
      </c>
      <c r="I17" s="43"/>
      <c r="J17" s="47">
        <f>G17+H17</f>
        <v>145856</v>
      </c>
      <c r="K17" s="50">
        <v>2984</v>
      </c>
      <c r="L17" s="42" t="s">
        <v>65</v>
      </c>
      <c r="M17" s="42" t="s">
        <v>65</v>
      </c>
      <c r="N17" s="43"/>
      <c r="O17" s="42" t="s">
        <v>65</v>
      </c>
      <c r="P17" s="43"/>
      <c r="Q17" s="42" t="s">
        <v>65</v>
      </c>
      <c r="R17" s="42" t="s">
        <v>65</v>
      </c>
      <c r="S17" s="43"/>
      <c r="T17" s="44">
        <v>1252</v>
      </c>
      <c r="U17" s="42" t="s">
        <v>65</v>
      </c>
      <c r="V17" s="42" t="s">
        <v>65</v>
      </c>
      <c r="W17" s="42" t="s">
        <v>65</v>
      </c>
    </row>
    <row r="18" spans="2:23" s="3" customFormat="1" ht="16.5" customHeight="1">
      <c r="B18" s="38" t="s">
        <v>5</v>
      </c>
      <c r="C18" s="39" t="s">
        <v>74</v>
      </c>
      <c r="D18" s="40">
        <v>840454</v>
      </c>
      <c r="E18" s="41">
        <v>1370145</v>
      </c>
      <c r="F18" s="42" t="s">
        <v>65</v>
      </c>
      <c r="G18" s="45">
        <v>153427</v>
      </c>
      <c r="H18" s="42" t="s">
        <v>65</v>
      </c>
      <c r="I18" s="43"/>
      <c r="J18" s="47">
        <f>G18</f>
        <v>153427</v>
      </c>
      <c r="K18" s="42" t="s">
        <v>65</v>
      </c>
      <c r="L18" s="42" t="s">
        <v>65</v>
      </c>
      <c r="M18" s="42" t="s">
        <v>65</v>
      </c>
      <c r="N18" s="43"/>
      <c r="O18" s="42" t="s">
        <v>65</v>
      </c>
      <c r="P18" s="43"/>
      <c r="Q18" s="42" t="s">
        <v>65</v>
      </c>
      <c r="R18" s="42" t="s">
        <v>65</v>
      </c>
      <c r="S18" s="43"/>
      <c r="T18" s="42" t="s">
        <v>65</v>
      </c>
      <c r="U18" s="44">
        <v>11548</v>
      </c>
      <c r="V18" s="42" t="s">
        <v>65</v>
      </c>
      <c r="W18" s="42" t="s">
        <v>65</v>
      </c>
    </row>
    <row r="19" spans="2:23" s="10" customFormat="1" ht="31.5" customHeight="1">
      <c r="B19" s="38" t="s">
        <v>117</v>
      </c>
      <c r="C19" s="39">
        <v>2001</v>
      </c>
      <c r="D19" s="40">
        <v>176658</v>
      </c>
      <c r="E19" s="44">
        <v>1809596</v>
      </c>
      <c r="F19" s="42" t="s">
        <v>65</v>
      </c>
      <c r="G19" s="42" t="s">
        <v>65</v>
      </c>
      <c r="H19" s="42" t="s">
        <v>65</v>
      </c>
      <c r="I19" s="43"/>
      <c r="J19" s="42" t="s">
        <v>65</v>
      </c>
      <c r="K19" s="42" t="s">
        <v>65</v>
      </c>
      <c r="L19" s="42" t="s">
        <v>65</v>
      </c>
      <c r="M19" s="42" t="s">
        <v>65</v>
      </c>
      <c r="N19" s="43"/>
      <c r="O19" s="42" t="s">
        <v>65</v>
      </c>
      <c r="P19" s="43"/>
      <c r="Q19" s="42" t="s">
        <v>65</v>
      </c>
      <c r="R19" s="44">
        <v>5679964</v>
      </c>
      <c r="S19" s="43"/>
      <c r="T19" s="42" t="s">
        <v>65</v>
      </c>
      <c r="U19" s="42" t="s">
        <v>65</v>
      </c>
      <c r="V19" s="42" t="s">
        <v>65</v>
      </c>
      <c r="W19" s="42" t="s">
        <v>65</v>
      </c>
    </row>
    <row r="20" spans="2:23" s="10" customFormat="1" ht="16.5" customHeight="1">
      <c r="B20" s="38" t="s">
        <v>6</v>
      </c>
      <c r="C20" s="39" t="s">
        <v>75</v>
      </c>
      <c r="D20" s="40">
        <v>2428492</v>
      </c>
      <c r="E20" s="41">
        <v>2083590</v>
      </c>
      <c r="F20" s="42" t="s">
        <v>65</v>
      </c>
      <c r="G20" s="44">
        <v>54506</v>
      </c>
      <c r="H20" s="42" t="s">
        <v>65</v>
      </c>
      <c r="I20" s="43"/>
      <c r="J20" s="47">
        <f>G20</f>
        <v>54506</v>
      </c>
      <c r="K20" s="42" t="s">
        <v>65</v>
      </c>
      <c r="L20" s="42" t="s">
        <v>65</v>
      </c>
      <c r="M20" s="42" t="s">
        <v>65</v>
      </c>
      <c r="N20" s="43"/>
      <c r="O20" s="42" t="s">
        <v>65</v>
      </c>
      <c r="P20" s="43"/>
      <c r="Q20" s="42" t="s">
        <v>65</v>
      </c>
      <c r="R20" s="42" t="s">
        <v>65</v>
      </c>
      <c r="S20" s="43"/>
      <c r="T20" s="42" t="s">
        <v>65</v>
      </c>
      <c r="U20" s="42" t="s">
        <v>65</v>
      </c>
      <c r="V20" s="42" t="s">
        <v>65</v>
      </c>
      <c r="W20" s="42" t="s">
        <v>65</v>
      </c>
    </row>
    <row r="21" spans="2:23" s="10" customFormat="1" ht="16.5" customHeight="1">
      <c r="B21" s="38" t="s">
        <v>7</v>
      </c>
      <c r="C21" s="39" t="s">
        <v>72</v>
      </c>
      <c r="D21" s="52">
        <v>3064715</v>
      </c>
      <c r="E21" s="44">
        <v>3925324</v>
      </c>
      <c r="F21" s="44">
        <v>1320</v>
      </c>
      <c r="G21" s="42" t="s">
        <v>65</v>
      </c>
      <c r="H21" s="44">
        <f>14969+7555</f>
        <v>22524</v>
      </c>
      <c r="I21" s="43"/>
      <c r="J21" s="47">
        <f>F21+H21</f>
        <v>23844</v>
      </c>
      <c r="K21" s="42" t="s">
        <v>65</v>
      </c>
      <c r="L21" s="42" t="s">
        <v>65</v>
      </c>
      <c r="M21" s="42" t="s">
        <v>65</v>
      </c>
      <c r="N21" s="43"/>
      <c r="O21" s="42" t="s">
        <v>65</v>
      </c>
      <c r="P21" s="43"/>
      <c r="Q21" s="42" t="s">
        <v>65</v>
      </c>
      <c r="R21" s="42" t="s">
        <v>65</v>
      </c>
      <c r="S21" s="43"/>
      <c r="T21" s="42" t="s">
        <v>65</v>
      </c>
      <c r="U21" s="42" t="s">
        <v>65</v>
      </c>
      <c r="V21" s="42" t="s">
        <v>65</v>
      </c>
      <c r="W21" s="42" t="s">
        <v>65</v>
      </c>
    </row>
    <row r="22" spans="2:23" s="10" customFormat="1" ht="16.5" customHeight="1">
      <c r="B22" s="38" t="s">
        <v>8</v>
      </c>
      <c r="C22" s="39" t="s">
        <v>76</v>
      </c>
      <c r="D22" s="40">
        <v>437037</v>
      </c>
      <c r="E22" s="41">
        <v>1877684</v>
      </c>
      <c r="F22" s="42" t="s">
        <v>65</v>
      </c>
      <c r="G22" s="45">
        <v>528381</v>
      </c>
      <c r="H22" s="50">
        <v>2544</v>
      </c>
      <c r="I22" s="43"/>
      <c r="J22" s="47">
        <f>G22+H22</f>
        <v>530925</v>
      </c>
      <c r="K22" s="42" t="s">
        <v>65</v>
      </c>
      <c r="L22" s="42" t="s">
        <v>65</v>
      </c>
      <c r="M22" s="42" t="s">
        <v>65</v>
      </c>
      <c r="N22" s="43"/>
      <c r="O22" s="42" t="s">
        <v>65</v>
      </c>
      <c r="P22" s="43"/>
      <c r="Q22" s="42" t="s">
        <v>65</v>
      </c>
      <c r="R22" s="42" t="s">
        <v>65</v>
      </c>
      <c r="S22" s="43"/>
      <c r="T22" s="42" t="s">
        <v>65</v>
      </c>
      <c r="U22" s="42" t="s">
        <v>65</v>
      </c>
      <c r="V22" s="42" t="s">
        <v>65</v>
      </c>
      <c r="W22" s="42" t="s">
        <v>65</v>
      </c>
    </row>
    <row r="23" spans="2:23" s="10" customFormat="1" ht="30.75" customHeight="1">
      <c r="B23" s="38" t="s">
        <v>108</v>
      </c>
      <c r="C23" s="39" t="s">
        <v>77</v>
      </c>
      <c r="D23" s="52">
        <v>4901837</v>
      </c>
      <c r="E23" s="41">
        <v>11997071</v>
      </c>
      <c r="F23" s="50">
        <v>1819</v>
      </c>
      <c r="G23" s="50">
        <v>349042</v>
      </c>
      <c r="H23" s="50">
        <f>115583+68015+251</f>
        <v>183849</v>
      </c>
      <c r="I23" s="43"/>
      <c r="J23" s="47">
        <f>F23+G23+H23</f>
        <v>534710</v>
      </c>
      <c r="K23" s="53">
        <f>94172+22012</f>
        <v>116184</v>
      </c>
      <c r="L23" s="53">
        <f>61563+6750</f>
        <v>68313</v>
      </c>
      <c r="M23" s="42" t="s">
        <v>65</v>
      </c>
      <c r="N23" s="43"/>
      <c r="O23" s="42" t="s">
        <v>65</v>
      </c>
      <c r="P23" s="43"/>
      <c r="Q23" s="42" t="s">
        <v>65</v>
      </c>
      <c r="R23" s="42" t="s">
        <v>65</v>
      </c>
      <c r="S23" s="43"/>
      <c r="T23" s="44">
        <v>44966</v>
      </c>
      <c r="U23" s="44">
        <v>17338</v>
      </c>
      <c r="V23" s="42" t="s">
        <v>65</v>
      </c>
      <c r="W23" s="54">
        <f>+U23+L23</f>
        <v>85651</v>
      </c>
    </row>
    <row r="24" spans="2:23" s="10" customFormat="1" ht="16.5" customHeight="1">
      <c r="B24" s="38" t="s">
        <v>9</v>
      </c>
      <c r="C24" s="39">
        <v>1996</v>
      </c>
      <c r="D24" s="52">
        <v>429534</v>
      </c>
      <c r="E24" s="41">
        <v>842124</v>
      </c>
      <c r="F24" s="44">
        <v>2216</v>
      </c>
      <c r="G24" s="44">
        <v>74878</v>
      </c>
      <c r="H24" s="42" t="s">
        <v>65</v>
      </c>
      <c r="I24" s="43"/>
      <c r="J24" s="47">
        <f>F24+G24</f>
        <v>77094</v>
      </c>
      <c r="K24" s="42" t="s">
        <v>65</v>
      </c>
      <c r="L24" s="42" t="s">
        <v>65</v>
      </c>
      <c r="M24" s="42" t="s">
        <v>65</v>
      </c>
      <c r="N24" s="43"/>
      <c r="O24" s="42" t="s">
        <v>65</v>
      </c>
      <c r="P24" s="43"/>
      <c r="Q24" s="42" t="s">
        <v>65</v>
      </c>
      <c r="R24" s="42" t="s">
        <v>65</v>
      </c>
      <c r="S24" s="43"/>
      <c r="T24" s="42" t="s">
        <v>65</v>
      </c>
      <c r="U24" s="42" t="s">
        <v>65</v>
      </c>
      <c r="V24" s="42" t="s">
        <v>65</v>
      </c>
      <c r="W24" s="54"/>
    </row>
    <row r="25" spans="2:23" s="10" customFormat="1" ht="16.5" customHeight="1">
      <c r="B25" s="38" t="s">
        <v>10</v>
      </c>
      <c r="C25" s="39">
        <v>2004</v>
      </c>
      <c r="D25" s="52">
        <v>515850</v>
      </c>
      <c r="E25" s="41">
        <v>5391800</v>
      </c>
      <c r="F25" s="42" t="s">
        <v>65</v>
      </c>
      <c r="G25" s="42" t="s">
        <v>65</v>
      </c>
      <c r="H25" s="42" t="s">
        <v>65</v>
      </c>
      <c r="I25" s="43"/>
      <c r="J25" s="42" t="s">
        <v>65</v>
      </c>
      <c r="K25" s="42" t="s">
        <v>65</v>
      </c>
      <c r="L25" s="42" t="s">
        <v>65</v>
      </c>
      <c r="M25" s="42" t="s">
        <v>65</v>
      </c>
      <c r="N25" s="43"/>
      <c r="O25" s="42" t="s">
        <v>65</v>
      </c>
      <c r="P25" s="43"/>
      <c r="Q25" s="41">
        <v>1704200</v>
      </c>
      <c r="R25" s="44">
        <v>65897100</v>
      </c>
      <c r="S25" s="43"/>
      <c r="T25" s="42" t="s">
        <v>65</v>
      </c>
      <c r="U25" s="42" t="s">
        <v>65</v>
      </c>
      <c r="V25" s="42" t="s">
        <v>65</v>
      </c>
      <c r="W25" s="44">
        <f>+Q25</f>
        <v>1704200</v>
      </c>
    </row>
    <row r="26" spans="2:23" s="32" customFormat="1" ht="16.5" customHeight="1">
      <c r="B26" s="76" t="s">
        <v>119</v>
      </c>
      <c r="C26" s="88"/>
      <c r="D26" s="89">
        <f>SUM(D27:D35)</f>
        <v>3501090</v>
      </c>
      <c r="E26" s="89">
        <f aca="true" t="shared" si="1" ref="E26:U26">SUM(E27:E35)</f>
        <v>454124568</v>
      </c>
      <c r="F26" s="89">
        <f t="shared" si="1"/>
        <v>30382040</v>
      </c>
      <c r="G26" s="89">
        <f t="shared" si="1"/>
        <v>496855</v>
      </c>
      <c r="H26" s="89">
        <f t="shared" si="1"/>
        <v>5034128</v>
      </c>
      <c r="I26" s="90"/>
      <c r="J26" s="89">
        <f t="shared" si="1"/>
        <v>35913023</v>
      </c>
      <c r="K26" s="89">
        <f t="shared" si="1"/>
        <v>94509</v>
      </c>
      <c r="L26" s="89">
        <f t="shared" si="1"/>
        <v>4930</v>
      </c>
      <c r="M26" s="89">
        <f t="shared" si="1"/>
        <v>2495914</v>
      </c>
      <c r="N26" s="90"/>
      <c r="O26" s="91"/>
      <c r="P26" s="90"/>
      <c r="Q26" s="91"/>
      <c r="R26" s="91"/>
      <c r="S26" s="90"/>
      <c r="T26" s="89">
        <f t="shared" si="1"/>
        <v>49</v>
      </c>
      <c r="U26" s="89">
        <f t="shared" si="1"/>
        <v>31299</v>
      </c>
      <c r="V26" s="91"/>
      <c r="W26" s="92">
        <f>SUM(W27:W35)</f>
        <v>36229</v>
      </c>
    </row>
    <row r="27" spans="2:23" s="10" customFormat="1" ht="16.5" customHeight="1">
      <c r="B27" s="38" t="s">
        <v>11</v>
      </c>
      <c r="C27" s="39">
        <v>2001</v>
      </c>
      <c r="D27" s="55">
        <v>246923</v>
      </c>
      <c r="E27" s="41">
        <v>67503924</v>
      </c>
      <c r="F27" s="41">
        <v>1082547</v>
      </c>
      <c r="G27" s="42" t="s">
        <v>65</v>
      </c>
      <c r="H27" s="41">
        <f>3782989+70561+162176</f>
        <v>4015726</v>
      </c>
      <c r="I27" s="43"/>
      <c r="J27" s="47">
        <f>H27+F27</f>
        <v>5098273</v>
      </c>
      <c r="K27" s="42" t="s">
        <v>65</v>
      </c>
      <c r="L27" s="42" t="s">
        <v>65</v>
      </c>
      <c r="M27" s="42" t="s">
        <v>65</v>
      </c>
      <c r="N27" s="43"/>
      <c r="O27" s="42" t="s">
        <v>65</v>
      </c>
      <c r="P27" s="43"/>
      <c r="Q27" s="42" t="s">
        <v>65</v>
      </c>
      <c r="R27" s="42" t="s">
        <v>65</v>
      </c>
      <c r="S27" s="43"/>
      <c r="T27" s="42" t="s">
        <v>65</v>
      </c>
      <c r="U27" s="42" t="s">
        <v>65</v>
      </c>
      <c r="V27" s="42" t="s">
        <v>65</v>
      </c>
      <c r="W27" s="42" t="s">
        <v>65</v>
      </c>
    </row>
    <row r="28" spans="2:23" s="10" customFormat="1" ht="16.5" customHeight="1">
      <c r="B28" s="56" t="s">
        <v>12</v>
      </c>
      <c r="C28" s="39">
        <v>2003</v>
      </c>
      <c r="D28" s="55">
        <v>830684</v>
      </c>
      <c r="E28" s="41">
        <v>3750855</v>
      </c>
      <c r="F28" s="44"/>
      <c r="G28" s="44">
        <v>1829</v>
      </c>
      <c r="H28" s="50">
        <v>16906</v>
      </c>
      <c r="I28" s="43"/>
      <c r="J28" s="47">
        <f>G28+H28</f>
        <v>18735</v>
      </c>
      <c r="K28" s="42" t="s">
        <v>65</v>
      </c>
      <c r="L28" s="42" t="s">
        <v>65</v>
      </c>
      <c r="M28" s="42" t="s">
        <v>65</v>
      </c>
      <c r="N28" s="43"/>
      <c r="O28" s="42" t="s">
        <v>65</v>
      </c>
      <c r="P28" s="43"/>
      <c r="Q28" s="42" t="s">
        <v>65</v>
      </c>
      <c r="R28" s="42" t="s">
        <v>65</v>
      </c>
      <c r="S28" s="43"/>
      <c r="T28" s="44">
        <v>49</v>
      </c>
      <c r="U28" s="44">
        <v>31299</v>
      </c>
      <c r="V28" s="42" t="s">
        <v>65</v>
      </c>
      <c r="W28" s="54">
        <f>+U28</f>
        <v>31299</v>
      </c>
    </row>
    <row r="29" spans="2:23" s="10" customFormat="1" ht="16.5" customHeight="1">
      <c r="B29" s="38" t="s">
        <v>13</v>
      </c>
      <c r="C29" s="39">
        <v>2001</v>
      </c>
      <c r="D29" s="57">
        <v>236794</v>
      </c>
      <c r="E29" s="41">
        <v>2769529</v>
      </c>
      <c r="F29" s="42" t="s">
        <v>65</v>
      </c>
      <c r="G29" s="42" t="s">
        <v>65</v>
      </c>
      <c r="H29" s="42" t="s">
        <v>65</v>
      </c>
      <c r="I29" s="51"/>
      <c r="J29" s="42" t="s">
        <v>65</v>
      </c>
      <c r="K29" s="50">
        <v>92016</v>
      </c>
      <c r="L29" s="42" t="s">
        <v>65</v>
      </c>
      <c r="M29" s="50">
        <v>1085921</v>
      </c>
      <c r="N29" s="51"/>
      <c r="O29" s="42" t="s">
        <v>65</v>
      </c>
      <c r="P29" s="51"/>
      <c r="Q29" s="42" t="s">
        <v>65</v>
      </c>
      <c r="R29" s="42" t="s">
        <v>65</v>
      </c>
      <c r="S29" s="51"/>
      <c r="T29" s="42" t="s">
        <v>65</v>
      </c>
      <c r="U29" s="42" t="s">
        <v>65</v>
      </c>
      <c r="V29" s="42" t="s">
        <v>65</v>
      </c>
      <c r="W29" s="42" t="s">
        <v>65</v>
      </c>
    </row>
    <row r="30" spans="2:23" s="10" customFormat="1" ht="16.5" customHeight="1">
      <c r="B30" s="38" t="s">
        <v>58</v>
      </c>
      <c r="C30" s="39">
        <v>2002</v>
      </c>
      <c r="D30" s="57">
        <v>17659</v>
      </c>
      <c r="E30" s="44">
        <v>271440</v>
      </c>
      <c r="F30" s="42" t="s">
        <v>65</v>
      </c>
      <c r="G30" s="42" t="s">
        <v>65</v>
      </c>
      <c r="H30" s="42" t="s">
        <v>65</v>
      </c>
      <c r="I30" s="43"/>
      <c r="J30" s="42" t="s">
        <v>65</v>
      </c>
      <c r="K30" s="50">
        <v>200</v>
      </c>
      <c r="L30" s="50">
        <v>105</v>
      </c>
      <c r="M30" s="42" t="s">
        <v>65</v>
      </c>
      <c r="N30" s="43"/>
      <c r="O30" s="42" t="s">
        <v>65</v>
      </c>
      <c r="P30" s="43"/>
      <c r="Q30" s="42" t="s">
        <v>65</v>
      </c>
      <c r="R30" s="42" t="s">
        <v>65</v>
      </c>
      <c r="S30" s="43"/>
      <c r="T30" s="42" t="s">
        <v>65</v>
      </c>
      <c r="U30" s="42" t="s">
        <v>65</v>
      </c>
      <c r="V30" s="42" t="s">
        <v>65</v>
      </c>
      <c r="W30" s="41">
        <f>+L30</f>
        <v>105</v>
      </c>
    </row>
    <row r="31" spans="2:23" s="3" customFormat="1" ht="16.5" customHeight="1">
      <c r="B31" s="38" t="s">
        <v>59</v>
      </c>
      <c r="C31" s="39">
        <v>1996</v>
      </c>
      <c r="D31" s="57">
        <v>13366</v>
      </c>
      <c r="E31" s="44">
        <v>20770</v>
      </c>
      <c r="F31" s="42" t="s">
        <v>65</v>
      </c>
      <c r="G31" s="42" t="s">
        <v>65</v>
      </c>
      <c r="H31" s="42" t="s">
        <v>65</v>
      </c>
      <c r="I31" s="51"/>
      <c r="J31" s="42" t="s">
        <v>65</v>
      </c>
      <c r="K31" s="42" t="s">
        <v>65</v>
      </c>
      <c r="L31" s="58">
        <v>4825</v>
      </c>
      <c r="M31" s="41">
        <v>667644</v>
      </c>
      <c r="N31" s="51"/>
      <c r="O31" s="42" t="s">
        <v>65</v>
      </c>
      <c r="P31" s="51"/>
      <c r="Q31" s="42" t="s">
        <v>65</v>
      </c>
      <c r="R31" s="42" t="s">
        <v>65</v>
      </c>
      <c r="S31" s="51"/>
      <c r="T31" s="42" t="s">
        <v>65</v>
      </c>
      <c r="U31" s="42" t="s">
        <v>65</v>
      </c>
      <c r="V31" s="42" t="s">
        <v>65</v>
      </c>
      <c r="W31" s="41">
        <f>+L31</f>
        <v>4825</v>
      </c>
    </row>
    <row r="32" spans="2:23" s="10" customFormat="1" ht="20.25" customHeight="1">
      <c r="B32" s="59" t="s">
        <v>121</v>
      </c>
      <c r="C32" s="39">
        <v>2000</v>
      </c>
      <c r="D32" s="57">
        <v>7380</v>
      </c>
      <c r="E32" s="44">
        <v>7199</v>
      </c>
      <c r="F32" s="42" t="s">
        <v>65</v>
      </c>
      <c r="G32" s="44">
        <v>52</v>
      </c>
      <c r="H32" s="42" t="s">
        <v>65</v>
      </c>
      <c r="I32" s="51"/>
      <c r="J32" s="44">
        <f>+G32</f>
        <v>52</v>
      </c>
      <c r="K32" s="47">
        <v>2249</v>
      </c>
      <c r="L32" s="42" t="s">
        <v>65</v>
      </c>
      <c r="M32" s="41">
        <v>71105</v>
      </c>
      <c r="N32" s="51"/>
      <c r="O32" s="42" t="s">
        <v>65</v>
      </c>
      <c r="P32" s="51"/>
      <c r="Q32" s="42" t="s">
        <v>65</v>
      </c>
      <c r="R32" s="42" t="s">
        <v>65</v>
      </c>
      <c r="S32" s="51"/>
      <c r="T32" s="42" t="s">
        <v>65</v>
      </c>
      <c r="U32" s="42" t="s">
        <v>65</v>
      </c>
      <c r="V32" s="42" t="s">
        <v>65</v>
      </c>
      <c r="W32" s="42" t="s">
        <v>65</v>
      </c>
    </row>
    <row r="33" spans="2:23" s="10" customFormat="1" ht="16.5" customHeight="1">
      <c r="B33" s="38" t="s">
        <v>109</v>
      </c>
      <c r="C33" s="39">
        <v>2004</v>
      </c>
      <c r="D33" s="57">
        <v>19111</v>
      </c>
      <c r="E33" s="41">
        <v>84990</v>
      </c>
      <c r="F33" s="42" t="s">
        <v>65</v>
      </c>
      <c r="G33" s="42" t="s">
        <v>65</v>
      </c>
      <c r="H33" s="42" t="s">
        <v>65</v>
      </c>
      <c r="I33" s="51"/>
      <c r="J33" s="42" t="s">
        <v>65</v>
      </c>
      <c r="K33" s="42" t="s">
        <v>65</v>
      </c>
      <c r="L33" s="42" t="s">
        <v>65</v>
      </c>
      <c r="M33" s="41">
        <v>669071</v>
      </c>
      <c r="N33" s="51"/>
      <c r="O33" s="42" t="s">
        <v>65</v>
      </c>
      <c r="P33" s="51"/>
      <c r="Q33" s="42" t="s">
        <v>65</v>
      </c>
      <c r="R33" s="42" t="s">
        <v>65</v>
      </c>
      <c r="S33" s="51"/>
      <c r="T33" s="42" t="s">
        <v>65</v>
      </c>
      <c r="U33" s="42" t="s">
        <v>65</v>
      </c>
      <c r="V33" s="42" t="s">
        <v>65</v>
      </c>
      <c r="W33" s="42" t="s">
        <v>65</v>
      </c>
    </row>
    <row r="34" spans="2:23" s="10" customFormat="1" ht="30" customHeight="1">
      <c r="B34" s="38" t="s">
        <v>110</v>
      </c>
      <c r="C34" s="39">
        <v>2002</v>
      </c>
      <c r="D34" s="57">
        <v>2128982</v>
      </c>
      <c r="E34" s="41">
        <v>379712151</v>
      </c>
      <c r="F34" s="44">
        <v>29299493</v>
      </c>
      <c r="G34" s="44">
        <v>494974</v>
      </c>
      <c r="H34" s="44">
        <f>741973+259523</f>
        <v>1001496</v>
      </c>
      <c r="I34" s="43"/>
      <c r="J34" s="47">
        <f>F34+G34+H34</f>
        <v>30795963</v>
      </c>
      <c r="K34" s="42" t="s">
        <v>65</v>
      </c>
      <c r="L34" s="42" t="s">
        <v>65</v>
      </c>
      <c r="M34" s="42" t="s">
        <v>65</v>
      </c>
      <c r="N34" s="43"/>
      <c r="O34" s="42" t="s">
        <v>65</v>
      </c>
      <c r="P34" s="43"/>
      <c r="Q34" s="42" t="s">
        <v>65</v>
      </c>
      <c r="R34" s="42" t="s">
        <v>65</v>
      </c>
      <c r="S34" s="43"/>
      <c r="T34" s="42" t="s">
        <v>65</v>
      </c>
      <c r="U34" s="42" t="s">
        <v>65</v>
      </c>
      <c r="V34" s="42" t="s">
        <v>65</v>
      </c>
      <c r="W34" s="42" t="s">
        <v>65</v>
      </c>
    </row>
    <row r="35" spans="2:23" s="10" customFormat="1" ht="32.25" customHeight="1">
      <c r="B35" s="38" t="s">
        <v>118</v>
      </c>
      <c r="C35" s="39">
        <v>2002</v>
      </c>
      <c r="D35" s="57">
        <v>191</v>
      </c>
      <c r="E35" s="41">
        <v>3710</v>
      </c>
      <c r="F35" s="42" t="s">
        <v>65</v>
      </c>
      <c r="G35" s="42" t="s">
        <v>65</v>
      </c>
      <c r="H35" s="42" t="s">
        <v>65</v>
      </c>
      <c r="I35" s="51"/>
      <c r="J35" s="42" t="s">
        <v>65</v>
      </c>
      <c r="K35" s="47">
        <v>44</v>
      </c>
      <c r="L35" s="42" t="s">
        <v>65</v>
      </c>
      <c r="M35" s="41">
        <v>2173</v>
      </c>
      <c r="N35" s="51"/>
      <c r="O35" s="42" t="s">
        <v>65</v>
      </c>
      <c r="P35" s="51"/>
      <c r="Q35" s="42" t="s">
        <v>65</v>
      </c>
      <c r="R35" s="42" t="s">
        <v>65</v>
      </c>
      <c r="S35" s="51"/>
      <c r="T35" s="42" t="s">
        <v>65</v>
      </c>
      <c r="U35" s="42" t="s">
        <v>65</v>
      </c>
      <c r="V35" s="42" t="s">
        <v>65</v>
      </c>
      <c r="W35" s="42" t="s">
        <v>65</v>
      </c>
    </row>
    <row r="36" spans="2:23" s="31" customFormat="1" ht="16.5" customHeight="1">
      <c r="B36" s="93" t="s">
        <v>92</v>
      </c>
      <c r="C36" s="94"/>
      <c r="D36" s="95">
        <f>SUM(D37:D40)</f>
        <v>7781773</v>
      </c>
      <c r="E36" s="95">
        <f aca="true" t="shared" si="2" ref="E36:U36">SUM(E37:E40)</f>
        <v>433092213</v>
      </c>
      <c r="F36" s="95">
        <f t="shared" si="2"/>
        <v>9571690</v>
      </c>
      <c r="G36" s="91" t="s">
        <v>65</v>
      </c>
      <c r="H36" s="95">
        <f t="shared" si="2"/>
        <v>51784</v>
      </c>
      <c r="I36" s="96"/>
      <c r="J36" s="95">
        <f t="shared" si="2"/>
        <v>9623474</v>
      </c>
      <c r="K36" s="95">
        <f t="shared" si="2"/>
        <v>224169</v>
      </c>
      <c r="L36" s="95">
        <f t="shared" si="2"/>
        <v>138601</v>
      </c>
      <c r="M36" s="91"/>
      <c r="N36" s="96"/>
      <c r="O36" s="91"/>
      <c r="P36" s="96"/>
      <c r="Q36" s="91" t="s">
        <v>65</v>
      </c>
      <c r="R36" s="91" t="s">
        <v>65</v>
      </c>
      <c r="S36" s="96"/>
      <c r="T36" s="95">
        <f t="shared" si="2"/>
        <v>3591</v>
      </c>
      <c r="U36" s="95">
        <f t="shared" si="2"/>
        <v>290213</v>
      </c>
      <c r="V36" s="91" t="s">
        <v>65</v>
      </c>
      <c r="W36" s="97">
        <f>SUM(W37:W40)</f>
        <v>428814</v>
      </c>
    </row>
    <row r="37" spans="2:23" s="3" customFormat="1" ht="16.5" customHeight="1">
      <c r="B37" s="38" t="s">
        <v>14</v>
      </c>
      <c r="C37" s="39">
        <v>1996</v>
      </c>
      <c r="D37" s="57">
        <v>4859865</v>
      </c>
      <c r="E37" s="41">
        <v>353611246</v>
      </c>
      <c r="F37" s="44">
        <v>9479893</v>
      </c>
      <c r="G37" s="42" t="s">
        <v>65</v>
      </c>
      <c r="H37" s="42" t="s">
        <v>65</v>
      </c>
      <c r="I37" s="43"/>
      <c r="J37" s="47">
        <f>F37</f>
        <v>9479893</v>
      </c>
      <c r="K37" s="47">
        <v>224169</v>
      </c>
      <c r="L37" s="47">
        <v>138601</v>
      </c>
      <c r="M37" s="42" t="s">
        <v>65</v>
      </c>
      <c r="N37" s="43"/>
      <c r="O37" s="42" t="s">
        <v>65</v>
      </c>
      <c r="P37" s="43"/>
      <c r="Q37" s="42" t="s">
        <v>65</v>
      </c>
      <c r="R37" s="42" t="s">
        <v>65</v>
      </c>
      <c r="S37" s="43"/>
      <c r="T37" s="42" t="s">
        <v>65</v>
      </c>
      <c r="U37" s="42" t="s">
        <v>65</v>
      </c>
      <c r="V37" s="42" t="s">
        <v>65</v>
      </c>
      <c r="W37" s="41">
        <f>+L37</f>
        <v>138601</v>
      </c>
    </row>
    <row r="38" spans="2:23" s="10" customFormat="1" ht="16.5" customHeight="1">
      <c r="B38" s="38" t="s">
        <v>15</v>
      </c>
      <c r="C38" s="60">
        <v>2001</v>
      </c>
      <c r="D38" s="55">
        <v>2021895</v>
      </c>
      <c r="E38" s="41">
        <v>50705453</v>
      </c>
      <c r="F38" s="44">
        <v>23546</v>
      </c>
      <c r="G38" s="42" t="s">
        <v>65</v>
      </c>
      <c r="H38" s="42" t="s">
        <v>65</v>
      </c>
      <c r="I38" s="43"/>
      <c r="J38" s="47">
        <f>F38</f>
        <v>23546</v>
      </c>
      <c r="K38" s="42" t="s">
        <v>65</v>
      </c>
      <c r="L38" s="42" t="s">
        <v>65</v>
      </c>
      <c r="M38" s="42" t="s">
        <v>65</v>
      </c>
      <c r="N38" s="43"/>
      <c r="O38" s="42" t="s">
        <v>65</v>
      </c>
      <c r="P38" s="43"/>
      <c r="Q38" s="42" t="s">
        <v>65</v>
      </c>
      <c r="R38" s="42" t="s">
        <v>65</v>
      </c>
      <c r="S38" s="43"/>
      <c r="T38" s="42" t="s">
        <v>65</v>
      </c>
      <c r="U38" s="41">
        <v>143899</v>
      </c>
      <c r="V38" s="42" t="s">
        <v>65</v>
      </c>
      <c r="W38" s="41">
        <f>+U38</f>
        <v>143899</v>
      </c>
    </row>
    <row r="39" spans="2:23" s="10" customFormat="1" ht="16.5" customHeight="1">
      <c r="B39" s="38" t="s">
        <v>16</v>
      </c>
      <c r="C39" s="60" t="s">
        <v>72</v>
      </c>
      <c r="D39" s="55">
        <v>842882</v>
      </c>
      <c r="E39" s="41">
        <v>12355831</v>
      </c>
      <c r="F39" s="44">
        <v>54350</v>
      </c>
      <c r="G39" s="42" t="s">
        <v>65</v>
      </c>
      <c r="H39" s="42" t="s">
        <v>65</v>
      </c>
      <c r="I39" s="43"/>
      <c r="J39" s="47">
        <f>F39</f>
        <v>54350</v>
      </c>
      <c r="K39" s="42" t="s">
        <v>65</v>
      </c>
      <c r="L39" s="42" t="s">
        <v>65</v>
      </c>
      <c r="M39" s="42" t="s">
        <v>65</v>
      </c>
      <c r="N39" s="43"/>
      <c r="O39" s="42" t="s">
        <v>65</v>
      </c>
      <c r="P39" s="43"/>
      <c r="Q39" s="42" t="s">
        <v>65</v>
      </c>
      <c r="R39" s="42" t="s">
        <v>65</v>
      </c>
      <c r="S39" s="43"/>
      <c r="T39" s="44">
        <v>3591</v>
      </c>
      <c r="U39" s="44">
        <v>146314</v>
      </c>
      <c r="V39" s="42" t="s">
        <v>65</v>
      </c>
      <c r="W39" s="44">
        <f>+U39</f>
        <v>146314</v>
      </c>
    </row>
    <row r="40" spans="2:23" s="10" customFormat="1" ht="16.5" customHeight="1">
      <c r="B40" s="38" t="s">
        <v>17</v>
      </c>
      <c r="C40" s="60">
        <v>2000</v>
      </c>
      <c r="D40" s="55">
        <v>57131</v>
      </c>
      <c r="E40" s="41">
        <v>16419683</v>
      </c>
      <c r="F40" s="41">
        <v>13901</v>
      </c>
      <c r="G40" s="42" t="s">
        <v>65</v>
      </c>
      <c r="H40" s="41">
        <f>51655+129</f>
        <v>51784</v>
      </c>
      <c r="I40" s="43"/>
      <c r="J40" s="47">
        <f>H40+F40</f>
        <v>65685</v>
      </c>
      <c r="K40" s="42" t="s">
        <v>65</v>
      </c>
      <c r="L40" s="42" t="s">
        <v>65</v>
      </c>
      <c r="M40" s="42" t="s">
        <v>65</v>
      </c>
      <c r="N40" s="43"/>
      <c r="O40" s="42" t="s">
        <v>65</v>
      </c>
      <c r="P40" s="43"/>
      <c r="Q40" s="42" t="s">
        <v>65</v>
      </c>
      <c r="R40" s="42" t="s">
        <v>65</v>
      </c>
      <c r="S40" s="43"/>
      <c r="T40" s="42" t="s">
        <v>65</v>
      </c>
      <c r="U40" s="42" t="s">
        <v>65</v>
      </c>
      <c r="V40" s="42" t="s">
        <v>65</v>
      </c>
      <c r="W40" s="42" t="s">
        <v>65</v>
      </c>
    </row>
    <row r="41" spans="2:23" ht="16.5" customHeight="1">
      <c r="B41" s="98" t="s">
        <v>93</v>
      </c>
      <c r="C41" s="99"/>
      <c r="D41" s="100">
        <f>SUM(D42:D59)</f>
        <v>353685180</v>
      </c>
      <c r="E41" s="100">
        <f aca="true" t="shared" si="3" ref="E41:V41">SUM(E42:E59)</f>
        <v>365082238</v>
      </c>
      <c r="F41" s="100">
        <f t="shared" si="3"/>
        <v>6761292</v>
      </c>
      <c r="G41" s="100">
        <f t="shared" si="3"/>
        <v>9206158</v>
      </c>
      <c r="H41" s="100">
        <f t="shared" si="3"/>
        <v>9258490</v>
      </c>
      <c r="I41" s="101"/>
      <c r="J41" s="100">
        <f t="shared" si="3"/>
        <v>25225940</v>
      </c>
      <c r="K41" s="100">
        <f t="shared" si="3"/>
        <v>10800336</v>
      </c>
      <c r="L41" s="100">
        <f t="shared" si="3"/>
        <v>1473485</v>
      </c>
      <c r="M41" s="100">
        <f t="shared" si="3"/>
        <v>326083323</v>
      </c>
      <c r="N41" s="101"/>
      <c r="O41" s="100">
        <f t="shared" si="3"/>
        <v>235223</v>
      </c>
      <c r="P41" s="101"/>
      <c r="Q41" s="100">
        <f t="shared" si="3"/>
        <v>728650</v>
      </c>
      <c r="R41" s="100">
        <f t="shared" si="3"/>
        <v>10700499</v>
      </c>
      <c r="S41" s="101"/>
      <c r="T41" s="100">
        <f t="shared" si="3"/>
        <v>41443</v>
      </c>
      <c r="U41" s="100">
        <f t="shared" si="3"/>
        <v>75756</v>
      </c>
      <c r="V41" s="100">
        <f t="shared" si="3"/>
        <v>3344712</v>
      </c>
      <c r="W41" s="102">
        <f>SUM(W42:W59)</f>
        <v>1066891</v>
      </c>
    </row>
    <row r="42" spans="2:23" s="10" customFormat="1" ht="16.5" customHeight="1">
      <c r="B42" s="38" t="s">
        <v>18</v>
      </c>
      <c r="C42" s="60">
        <v>1997</v>
      </c>
      <c r="D42" s="55">
        <v>193445894</v>
      </c>
      <c r="E42" s="41">
        <v>130039200</v>
      </c>
      <c r="F42" s="42" t="s">
        <v>65</v>
      </c>
      <c r="G42" s="44">
        <v>2632500</v>
      </c>
      <c r="H42" s="50">
        <v>449100</v>
      </c>
      <c r="I42" s="43"/>
      <c r="J42" s="47">
        <f>G42+H42</f>
        <v>3081600</v>
      </c>
      <c r="K42" s="42" t="s">
        <v>65</v>
      </c>
      <c r="L42" s="42" t="s">
        <v>65</v>
      </c>
      <c r="M42" s="42" t="s">
        <v>65</v>
      </c>
      <c r="N42" s="43"/>
      <c r="O42" s="42" t="s">
        <v>65</v>
      </c>
      <c r="P42" s="43"/>
      <c r="Q42" s="42" t="s">
        <v>65</v>
      </c>
      <c r="R42" s="42" t="s">
        <v>65</v>
      </c>
      <c r="S42" s="43"/>
      <c r="T42" s="42" t="s">
        <v>65</v>
      </c>
      <c r="U42" s="42" t="s">
        <v>65</v>
      </c>
      <c r="V42" s="42" t="s">
        <v>65</v>
      </c>
      <c r="W42" s="42" t="s">
        <v>65</v>
      </c>
    </row>
    <row r="43" spans="2:23" s="10" customFormat="1" ht="16.5" customHeight="1">
      <c r="B43" s="38" t="s">
        <v>60</v>
      </c>
      <c r="C43" s="60">
        <v>2003</v>
      </c>
      <c r="D43" s="55">
        <v>45199</v>
      </c>
      <c r="E43" s="41">
        <v>197128</v>
      </c>
      <c r="F43" s="42" t="s">
        <v>65</v>
      </c>
      <c r="G43" s="44">
        <v>290</v>
      </c>
      <c r="H43" s="42" t="s">
        <v>65</v>
      </c>
      <c r="I43" s="43"/>
      <c r="J43" s="47">
        <f>+G43</f>
        <v>290</v>
      </c>
      <c r="K43" s="42" t="s">
        <v>65</v>
      </c>
      <c r="L43" s="42" t="s">
        <v>65</v>
      </c>
      <c r="M43" s="42" t="s">
        <v>65</v>
      </c>
      <c r="N43" s="43"/>
      <c r="O43" s="41">
        <v>33181</v>
      </c>
      <c r="P43" s="43"/>
      <c r="Q43" s="42" t="s">
        <v>65</v>
      </c>
      <c r="R43" s="44">
        <v>2574168</v>
      </c>
      <c r="S43" s="43"/>
      <c r="T43" s="42" t="s">
        <v>65</v>
      </c>
      <c r="U43" s="42" t="s">
        <v>65</v>
      </c>
      <c r="V43" s="42" t="s">
        <v>65</v>
      </c>
      <c r="W43" s="42" t="s">
        <v>65</v>
      </c>
    </row>
    <row r="44" spans="2:23" s="10" customFormat="1" ht="16.5" customHeight="1">
      <c r="B44" s="38" t="s">
        <v>19</v>
      </c>
      <c r="C44" s="60" t="s">
        <v>78</v>
      </c>
      <c r="D44" s="55">
        <v>119894000</v>
      </c>
      <c r="E44" s="41">
        <v>159394000</v>
      </c>
      <c r="F44" s="44">
        <v>6689000</v>
      </c>
      <c r="G44" s="44">
        <v>6060000</v>
      </c>
      <c r="H44" s="44">
        <f>926000+1212000+3497000+811000</f>
        <v>6446000</v>
      </c>
      <c r="I44" s="43"/>
      <c r="J44" s="47">
        <f>F44+G44+H44</f>
        <v>19195000</v>
      </c>
      <c r="K44" s="46">
        <v>7723000</v>
      </c>
      <c r="L44" s="50">
        <v>1211000</v>
      </c>
      <c r="M44" s="42" t="s">
        <v>65</v>
      </c>
      <c r="N44" s="43"/>
      <c r="O44" s="42" t="s">
        <v>65</v>
      </c>
      <c r="P44" s="43"/>
      <c r="Q44" s="42" t="s">
        <v>65</v>
      </c>
      <c r="R44" s="42" t="s">
        <v>65</v>
      </c>
      <c r="S44" s="43"/>
      <c r="T44" s="42" t="s">
        <v>65</v>
      </c>
      <c r="U44" s="42" t="s">
        <v>65</v>
      </c>
      <c r="V44" s="42" t="s">
        <v>65</v>
      </c>
      <c r="W44" s="42" t="s">
        <v>65</v>
      </c>
    </row>
    <row r="45" spans="2:23" s="10" customFormat="1" ht="16.5" customHeight="1">
      <c r="B45" s="38" t="s">
        <v>61</v>
      </c>
      <c r="C45" s="60">
        <v>2003</v>
      </c>
      <c r="D45" s="55">
        <v>4332423</v>
      </c>
      <c r="E45" s="41">
        <v>17665198</v>
      </c>
      <c r="F45" s="44">
        <v>54319</v>
      </c>
      <c r="G45" s="42" t="s">
        <v>65</v>
      </c>
      <c r="H45" s="42" t="s">
        <v>65</v>
      </c>
      <c r="I45" s="43"/>
      <c r="J45" s="47">
        <f>F45</f>
        <v>54319</v>
      </c>
      <c r="K45" s="42" t="s">
        <v>65</v>
      </c>
      <c r="L45" s="42" t="s">
        <v>65</v>
      </c>
      <c r="M45" s="42" t="s">
        <v>65</v>
      </c>
      <c r="N45" s="43"/>
      <c r="O45" s="42" t="s">
        <v>65</v>
      </c>
      <c r="P45" s="43"/>
      <c r="Q45" s="42" t="s">
        <v>65</v>
      </c>
      <c r="R45" s="42" t="s">
        <v>65</v>
      </c>
      <c r="S45" s="43"/>
      <c r="T45" s="42" t="s">
        <v>65</v>
      </c>
      <c r="U45" s="42" t="s">
        <v>65</v>
      </c>
      <c r="V45" s="42" t="s">
        <v>65</v>
      </c>
      <c r="W45" s="42" t="s">
        <v>65</v>
      </c>
    </row>
    <row r="46" spans="2:23" s="10" customFormat="1" ht="16.5" customHeight="1">
      <c r="B46" s="38" t="s">
        <v>20</v>
      </c>
      <c r="C46" s="60">
        <v>1997</v>
      </c>
      <c r="D46" s="55">
        <v>92258</v>
      </c>
      <c r="E46" s="41">
        <v>306001</v>
      </c>
      <c r="F46" s="42" t="s">
        <v>65</v>
      </c>
      <c r="G46" s="42" t="s">
        <v>65</v>
      </c>
      <c r="H46" s="47">
        <v>99</v>
      </c>
      <c r="I46" s="43"/>
      <c r="J46" s="47">
        <f>H46</f>
        <v>99</v>
      </c>
      <c r="K46" s="42" t="s">
        <v>65</v>
      </c>
      <c r="L46" s="42" t="s">
        <v>65</v>
      </c>
      <c r="M46" s="42" t="s">
        <v>65</v>
      </c>
      <c r="N46" s="43"/>
      <c r="O46" s="54"/>
      <c r="P46" s="43"/>
      <c r="Q46" s="41">
        <v>61602</v>
      </c>
      <c r="R46" s="44">
        <v>8120860</v>
      </c>
      <c r="S46" s="43"/>
      <c r="T46" s="42" t="s">
        <v>65</v>
      </c>
      <c r="U46" s="42" t="s">
        <v>65</v>
      </c>
      <c r="V46" s="42" t="s">
        <v>65</v>
      </c>
      <c r="W46" s="44">
        <f>+Q46</f>
        <v>61602</v>
      </c>
    </row>
    <row r="47" spans="2:23" s="10" customFormat="1" ht="16.5" customHeight="1">
      <c r="B47" s="38" t="s">
        <v>111</v>
      </c>
      <c r="C47" s="60">
        <v>2002</v>
      </c>
      <c r="D47" s="55">
        <v>1130855</v>
      </c>
      <c r="E47" s="41">
        <v>1306787</v>
      </c>
      <c r="F47" s="44">
        <v>208</v>
      </c>
      <c r="G47" s="50">
        <v>333</v>
      </c>
      <c r="H47" s="47">
        <v>63976</v>
      </c>
      <c r="I47" s="43"/>
      <c r="J47" s="47">
        <f>F47+H47+G47</f>
        <v>64517</v>
      </c>
      <c r="K47" s="42" t="s">
        <v>65</v>
      </c>
      <c r="L47" s="42" t="s">
        <v>65</v>
      </c>
      <c r="M47" s="42" t="s">
        <v>65</v>
      </c>
      <c r="N47" s="43"/>
      <c r="O47" s="42" t="s">
        <v>65</v>
      </c>
      <c r="P47" s="43"/>
      <c r="Q47" s="42" t="s">
        <v>65</v>
      </c>
      <c r="R47" s="42" t="s">
        <v>65</v>
      </c>
      <c r="S47" s="43"/>
      <c r="T47" s="42" t="s">
        <v>65</v>
      </c>
      <c r="U47" s="42" t="s">
        <v>65</v>
      </c>
      <c r="V47" s="42" t="s">
        <v>65</v>
      </c>
      <c r="W47" s="42" t="s">
        <v>65</v>
      </c>
    </row>
    <row r="48" spans="2:24" s="10" customFormat="1" ht="30.75" customHeight="1">
      <c r="B48" s="38" t="s">
        <v>112</v>
      </c>
      <c r="C48" s="60" t="s">
        <v>76</v>
      </c>
      <c r="D48" s="55">
        <v>668000</v>
      </c>
      <c r="E48" s="41">
        <v>1047700</v>
      </c>
      <c r="F48" s="42" t="s">
        <v>65</v>
      </c>
      <c r="G48" s="42" t="s">
        <v>65</v>
      </c>
      <c r="H48" s="42" t="s">
        <v>65</v>
      </c>
      <c r="I48" s="51"/>
      <c r="J48" s="42" t="s">
        <v>65</v>
      </c>
      <c r="K48" s="42" t="s">
        <v>65</v>
      </c>
      <c r="L48" s="41">
        <v>900</v>
      </c>
      <c r="M48" s="41">
        <v>738000</v>
      </c>
      <c r="N48" s="51" t="s">
        <v>79</v>
      </c>
      <c r="O48" s="42" t="s">
        <v>65</v>
      </c>
      <c r="P48" s="51"/>
      <c r="Q48" s="42" t="s">
        <v>65</v>
      </c>
      <c r="R48" s="42" t="s">
        <v>65</v>
      </c>
      <c r="S48" s="51"/>
      <c r="T48" s="42" t="s">
        <v>65</v>
      </c>
      <c r="U48" s="42" t="s">
        <v>65</v>
      </c>
      <c r="V48" s="42" t="s">
        <v>65</v>
      </c>
      <c r="W48" s="44">
        <f>+L48</f>
        <v>900</v>
      </c>
      <c r="X48" s="11"/>
    </row>
    <row r="49" spans="2:23" s="10" customFormat="1" ht="16.5" customHeight="1">
      <c r="B49" s="38" t="s">
        <v>21</v>
      </c>
      <c r="C49" s="60">
        <v>1998</v>
      </c>
      <c r="D49" s="55">
        <v>194829</v>
      </c>
      <c r="E49" s="41">
        <v>247940</v>
      </c>
      <c r="F49" s="42" t="s">
        <v>65</v>
      </c>
      <c r="G49" s="42" t="s">
        <v>65</v>
      </c>
      <c r="H49" s="50">
        <v>11103</v>
      </c>
      <c r="I49" s="43"/>
      <c r="J49" s="47">
        <f>H49</f>
        <v>11103</v>
      </c>
      <c r="K49" s="42" t="s">
        <v>65</v>
      </c>
      <c r="L49" s="42" t="s">
        <v>65</v>
      </c>
      <c r="M49" s="42" t="s">
        <v>65</v>
      </c>
      <c r="N49" s="43"/>
      <c r="O49" s="42" t="s">
        <v>65</v>
      </c>
      <c r="P49" s="43"/>
      <c r="Q49" s="41">
        <v>52421</v>
      </c>
      <c r="R49" s="42" t="s">
        <v>65</v>
      </c>
      <c r="S49" s="43"/>
      <c r="T49" s="42" t="s">
        <v>65</v>
      </c>
      <c r="U49" s="42" t="s">
        <v>65</v>
      </c>
      <c r="V49" s="42" t="s">
        <v>65</v>
      </c>
      <c r="W49" s="41">
        <f>+Q49</f>
        <v>52421</v>
      </c>
    </row>
    <row r="50" spans="2:23" s="10" customFormat="1" ht="16.5" customHeight="1">
      <c r="B50" s="38" t="s">
        <v>22</v>
      </c>
      <c r="C50" s="39">
        <v>2005</v>
      </c>
      <c r="D50" s="44">
        <v>3464769</v>
      </c>
      <c r="E50" s="41">
        <v>533914</v>
      </c>
      <c r="F50" s="42" t="s">
        <v>65</v>
      </c>
      <c r="G50" s="44">
        <v>187</v>
      </c>
      <c r="H50" s="44">
        <f>624+840+660</f>
        <v>2124</v>
      </c>
      <c r="I50" s="43"/>
      <c r="J50" s="47">
        <f>G50+H50</f>
        <v>2311</v>
      </c>
      <c r="K50" s="47">
        <v>11050</v>
      </c>
      <c r="L50" s="47">
        <v>20496</v>
      </c>
      <c r="M50" s="42" t="s">
        <v>65</v>
      </c>
      <c r="N50" s="43"/>
      <c r="O50" s="42" t="s">
        <v>65</v>
      </c>
      <c r="P50" s="43"/>
      <c r="Q50" s="42" t="s">
        <v>65</v>
      </c>
      <c r="R50" s="42" t="s">
        <v>65</v>
      </c>
      <c r="S50" s="43"/>
      <c r="T50" s="50">
        <v>26294</v>
      </c>
      <c r="U50" s="50">
        <v>75756</v>
      </c>
      <c r="V50" s="42" t="s">
        <v>65</v>
      </c>
      <c r="W50" s="41">
        <f>+L50+U50</f>
        <v>96252</v>
      </c>
    </row>
    <row r="51" spans="2:23" s="10" customFormat="1" ht="16.5" customHeight="1">
      <c r="B51" s="38" t="s">
        <v>23</v>
      </c>
      <c r="C51" s="60">
        <v>2003</v>
      </c>
      <c r="D51" s="55">
        <v>3464769</v>
      </c>
      <c r="E51" s="41">
        <v>8721115</v>
      </c>
      <c r="F51" s="42" t="s">
        <v>65</v>
      </c>
      <c r="G51" s="44">
        <v>472870</v>
      </c>
      <c r="H51" s="44">
        <f>1432411+146296</f>
        <v>1578707</v>
      </c>
      <c r="I51" s="43"/>
      <c r="J51" s="47">
        <f>G51+H51</f>
        <v>2051577</v>
      </c>
      <c r="K51" s="42" t="s">
        <v>65</v>
      </c>
      <c r="L51" s="47">
        <v>32900</v>
      </c>
      <c r="M51" s="42" t="s">
        <v>65</v>
      </c>
      <c r="N51" s="43"/>
      <c r="O51" s="42" t="s">
        <v>65</v>
      </c>
      <c r="P51" s="43"/>
      <c r="Q51" s="42" t="s">
        <v>65</v>
      </c>
      <c r="R51" s="42" t="s">
        <v>65</v>
      </c>
      <c r="S51" s="43"/>
      <c r="T51" s="42" t="s">
        <v>65</v>
      </c>
      <c r="U51" s="42" t="s">
        <v>65</v>
      </c>
      <c r="V51" s="42" t="s">
        <v>65</v>
      </c>
      <c r="W51" s="41">
        <f>+L51</f>
        <v>32900</v>
      </c>
    </row>
    <row r="52" spans="2:23" s="10" customFormat="1" ht="16.5" customHeight="1">
      <c r="B52" s="38" t="s">
        <v>24</v>
      </c>
      <c r="C52" s="60">
        <v>2002</v>
      </c>
      <c r="D52" s="55">
        <v>3364139</v>
      </c>
      <c r="E52" s="41">
        <v>2654037</v>
      </c>
      <c r="F52" s="44">
        <v>17765</v>
      </c>
      <c r="G52" s="44">
        <v>2769</v>
      </c>
      <c r="H52" s="44">
        <f>148969+54513+4817+3127</f>
        <v>211426</v>
      </c>
      <c r="I52" s="43"/>
      <c r="J52" s="47">
        <f>F52+G52+H52</f>
        <v>231960</v>
      </c>
      <c r="K52" s="42" t="s">
        <v>65</v>
      </c>
      <c r="L52" s="42" t="s">
        <v>65</v>
      </c>
      <c r="M52" s="42" t="s">
        <v>65</v>
      </c>
      <c r="N52" s="43"/>
      <c r="O52" s="42" t="s">
        <v>65</v>
      </c>
      <c r="P52" s="43"/>
      <c r="Q52" s="42" t="s">
        <v>65</v>
      </c>
      <c r="R52" s="42" t="s">
        <v>65</v>
      </c>
      <c r="S52" s="43"/>
      <c r="T52" s="42" t="s">
        <v>65</v>
      </c>
      <c r="U52" s="42" t="s">
        <v>65</v>
      </c>
      <c r="V52" s="42" t="s">
        <v>65</v>
      </c>
      <c r="W52" s="42" t="s">
        <v>65</v>
      </c>
    </row>
    <row r="53" spans="2:23" s="10" customFormat="1" ht="16.5" customHeight="1">
      <c r="B53" s="38" t="s">
        <v>25</v>
      </c>
      <c r="C53" s="60">
        <v>2002</v>
      </c>
      <c r="D53" s="55">
        <v>4822739</v>
      </c>
      <c r="E53" s="41">
        <v>9670793</v>
      </c>
      <c r="F53" s="42" t="s">
        <v>65</v>
      </c>
      <c r="G53" s="44">
        <v>35158</v>
      </c>
      <c r="H53" s="42" t="s">
        <v>65</v>
      </c>
      <c r="I53" s="51"/>
      <c r="J53" s="47">
        <f>+G53</f>
        <v>35158</v>
      </c>
      <c r="K53" s="50">
        <v>2598225</v>
      </c>
      <c r="L53" s="42" t="s">
        <v>65</v>
      </c>
      <c r="M53" s="50">
        <v>319918027</v>
      </c>
      <c r="N53" s="51"/>
      <c r="O53" s="42" t="s">
        <v>65</v>
      </c>
      <c r="P53" s="51"/>
      <c r="Q53" s="42" t="s">
        <v>65</v>
      </c>
      <c r="R53" s="42" t="s">
        <v>65</v>
      </c>
      <c r="S53" s="51"/>
      <c r="T53" s="50">
        <v>15149</v>
      </c>
      <c r="U53" s="42" t="s">
        <v>65</v>
      </c>
      <c r="V53" s="50">
        <v>3344712</v>
      </c>
      <c r="W53" s="42" t="s">
        <v>65</v>
      </c>
    </row>
    <row r="54" spans="2:23" s="10" customFormat="1" ht="16.5" customHeight="1">
      <c r="B54" s="38" t="s">
        <v>26</v>
      </c>
      <c r="C54" s="60" t="s">
        <v>78</v>
      </c>
      <c r="D54" s="55">
        <v>3553</v>
      </c>
      <c r="E54" s="41">
        <v>42328</v>
      </c>
      <c r="F54" s="42" t="s">
        <v>65</v>
      </c>
      <c r="G54" s="42" t="s">
        <v>65</v>
      </c>
      <c r="H54" s="42" t="s">
        <v>65</v>
      </c>
      <c r="I54" s="43"/>
      <c r="J54" s="42" t="s">
        <v>65</v>
      </c>
      <c r="K54" s="42" t="s">
        <v>65</v>
      </c>
      <c r="L54" s="42" t="s">
        <v>65</v>
      </c>
      <c r="M54" s="42" t="s">
        <v>65</v>
      </c>
      <c r="N54" s="43"/>
      <c r="O54" s="42" t="s">
        <v>65</v>
      </c>
      <c r="P54" s="43"/>
      <c r="Q54" s="42" t="s">
        <v>65</v>
      </c>
      <c r="R54" s="44">
        <v>5471</v>
      </c>
      <c r="S54" s="61" t="s">
        <v>80</v>
      </c>
      <c r="T54" s="42" t="s">
        <v>65</v>
      </c>
      <c r="U54" s="42" t="s">
        <v>65</v>
      </c>
      <c r="V54" s="42" t="s">
        <v>65</v>
      </c>
      <c r="W54" s="42" t="s">
        <v>65</v>
      </c>
    </row>
    <row r="55" spans="2:23" s="10" customFormat="1" ht="16.5" customHeight="1">
      <c r="B55" s="38" t="s">
        <v>113</v>
      </c>
      <c r="C55" s="60">
        <v>1999</v>
      </c>
      <c r="D55" s="55">
        <v>242267</v>
      </c>
      <c r="E55" s="41">
        <v>4046446</v>
      </c>
      <c r="F55" s="42" t="s">
        <v>65</v>
      </c>
      <c r="G55" s="41">
        <v>17</v>
      </c>
      <c r="H55" s="47">
        <v>2108</v>
      </c>
      <c r="I55" s="43"/>
      <c r="J55" s="47">
        <f>H55+G55</f>
        <v>2125</v>
      </c>
      <c r="K55" s="42" t="s">
        <v>65</v>
      </c>
      <c r="L55" s="42" t="s">
        <v>65</v>
      </c>
      <c r="M55" s="42" t="s">
        <v>65</v>
      </c>
      <c r="N55" s="43"/>
      <c r="O55" s="41">
        <v>5681</v>
      </c>
      <c r="P55" s="43"/>
      <c r="Q55" s="41">
        <v>317135</v>
      </c>
      <c r="R55" s="42" t="s">
        <v>65</v>
      </c>
      <c r="S55" s="43"/>
      <c r="T55" s="42" t="s">
        <v>65</v>
      </c>
      <c r="U55" s="42" t="s">
        <v>65</v>
      </c>
      <c r="V55" s="42" t="s">
        <v>65</v>
      </c>
      <c r="W55" s="41">
        <f>+Q55</f>
        <v>317135</v>
      </c>
    </row>
    <row r="56" spans="2:23" s="10" customFormat="1" ht="16.5" customHeight="1">
      <c r="B56" s="38" t="s">
        <v>27</v>
      </c>
      <c r="C56" s="60">
        <v>2002</v>
      </c>
      <c r="D56" s="55">
        <v>3264678</v>
      </c>
      <c r="E56" s="44">
        <v>1531461</v>
      </c>
      <c r="F56" s="42" t="s">
        <v>65</v>
      </c>
      <c r="G56" s="42" t="s">
        <v>65</v>
      </c>
      <c r="H56" s="42" t="s">
        <v>65</v>
      </c>
      <c r="I56" s="51"/>
      <c r="J56" s="42" t="s">
        <v>65</v>
      </c>
      <c r="K56" s="42" t="s">
        <v>65</v>
      </c>
      <c r="L56" s="47">
        <v>208131</v>
      </c>
      <c r="M56" s="41">
        <v>5355739</v>
      </c>
      <c r="N56" s="51" t="s">
        <v>68</v>
      </c>
      <c r="O56" s="42" t="s">
        <v>65</v>
      </c>
      <c r="P56" s="51"/>
      <c r="Q56" s="42" t="s">
        <v>65</v>
      </c>
      <c r="R56" s="42" t="s">
        <v>65</v>
      </c>
      <c r="S56" s="51"/>
      <c r="T56" s="42" t="s">
        <v>65</v>
      </c>
      <c r="U56" s="42" t="s">
        <v>65</v>
      </c>
      <c r="V56" s="42" t="s">
        <v>65</v>
      </c>
      <c r="W56" s="41">
        <f>+L56</f>
        <v>208131</v>
      </c>
    </row>
    <row r="57" spans="2:23" s="10" customFormat="1" ht="16.5" customHeight="1">
      <c r="B57" s="38" t="s">
        <v>28</v>
      </c>
      <c r="C57" s="60">
        <v>2001</v>
      </c>
      <c r="D57" s="55">
        <v>3076649</v>
      </c>
      <c r="E57" s="41">
        <v>18434822</v>
      </c>
      <c r="F57" s="42" t="s">
        <v>65</v>
      </c>
      <c r="G57" s="42" t="s">
        <v>65</v>
      </c>
      <c r="H57" s="47">
        <v>475799</v>
      </c>
      <c r="I57" s="51"/>
      <c r="J57" s="47">
        <f>H57</f>
        <v>475799</v>
      </c>
      <c r="K57" s="42" t="s">
        <v>65</v>
      </c>
      <c r="L57" s="42" t="s">
        <v>65</v>
      </c>
      <c r="M57" s="42" t="s">
        <v>65</v>
      </c>
      <c r="N57" s="51"/>
      <c r="O57" s="41">
        <v>196361</v>
      </c>
      <c r="P57" s="51"/>
      <c r="Q57" s="41">
        <v>297492</v>
      </c>
      <c r="R57" s="42" t="s">
        <v>65</v>
      </c>
      <c r="S57" s="51"/>
      <c r="T57" s="42" t="s">
        <v>65</v>
      </c>
      <c r="U57" s="42" t="s">
        <v>65</v>
      </c>
      <c r="V57" s="42" t="s">
        <v>65</v>
      </c>
      <c r="W57" s="41">
        <f>+Q57</f>
        <v>297492</v>
      </c>
    </row>
    <row r="58" spans="2:23" s="10" customFormat="1" ht="16.5" customHeight="1">
      <c r="B58" s="38" t="s">
        <v>62</v>
      </c>
      <c r="C58" s="60">
        <v>2001</v>
      </c>
      <c r="D58" s="55">
        <v>10689753</v>
      </c>
      <c r="E58" s="44">
        <v>7633882</v>
      </c>
      <c r="F58" s="42" t="s">
        <v>65</v>
      </c>
      <c r="G58" s="42" t="s">
        <v>65</v>
      </c>
      <c r="H58" s="42" t="s">
        <v>65</v>
      </c>
      <c r="I58" s="51"/>
      <c r="J58" s="42" t="s">
        <v>65</v>
      </c>
      <c r="K58" s="47">
        <v>468061</v>
      </c>
      <c r="L58" s="42" t="s">
        <v>65</v>
      </c>
      <c r="M58" s="42" t="s">
        <v>65</v>
      </c>
      <c r="N58" s="51"/>
      <c r="O58" s="42" t="s">
        <v>65</v>
      </c>
      <c r="P58" s="51"/>
      <c r="Q58" s="42" t="s">
        <v>65</v>
      </c>
      <c r="R58" s="42" t="s">
        <v>65</v>
      </c>
      <c r="S58" s="51"/>
      <c r="T58" s="42" t="s">
        <v>65</v>
      </c>
      <c r="U58" s="42" t="s">
        <v>65</v>
      </c>
      <c r="V58" s="42" t="s">
        <v>65</v>
      </c>
      <c r="W58" s="42" t="s">
        <v>65</v>
      </c>
    </row>
    <row r="59" spans="2:23" s="10" customFormat="1" ht="16.5" customHeight="1">
      <c r="B59" s="38" t="s">
        <v>29</v>
      </c>
      <c r="C59" s="60">
        <v>2002</v>
      </c>
      <c r="D59" s="55">
        <v>1488406</v>
      </c>
      <c r="E59" s="41">
        <v>1609486</v>
      </c>
      <c r="F59" s="42" t="s">
        <v>65</v>
      </c>
      <c r="G59" s="44">
        <v>2034</v>
      </c>
      <c r="H59" s="47">
        <v>18048</v>
      </c>
      <c r="I59" s="51"/>
      <c r="J59" s="47">
        <f>G59+H59</f>
        <v>20082</v>
      </c>
      <c r="K59" s="42" t="s">
        <v>65</v>
      </c>
      <c r="L59" s="47">
        <v>58</v>
      </c>
      <c r="M59" s="41">
        <v>71557</v>
      </c>
      <c r="N59" s="51"/>
      <c r="O59" s="42" t="s">
        <v>65</v>
      </c>
      <c r="P59" s="51"/>
      <c r="Q59" s="42" t="s">
        <v>65</v>
      </c>
      <c r="R59" s="42" t="s">
        <v>65</v>
      </c>
      <c r="S59" s="51"/>
      <c r="T59" s="42" t="s">
        <v>65</v>
      </c>
      <c r="U59" s="42" t="s">
        <v>65</v>
      </c>
      <c r="V59" s="42" t="s">
        <v>65</v>
      </c>
      <c r="W59" s="47">
        <f>+L59</f>
        <v>58</v>
      </c>
    </row>
    <row r="60" spans="2:23" s="30" customFormat="1" ht="16.5" customHeight="1">
      <c r="B60" s="103" t="s">
        <v>94</v>
      </c>
      <c r="C60" s="104"/>
      <c r="D60" s="89">
        <f>SUM(D61:D80)</f>
        <v>8812717</v>
      </c>
      <c r="E60" s="89">
        <f>SUM(E61:E80)</f>
        <v>182141488</v>
      </c>
      <c r="F60" s="89">
        <f>SUM(F61:F80)</f>
        <v>328740</v>
      </c>
      <c r="G60" s="91" t="s">
        <v>65</v>
      </c>
      <c r="H60" s="89">
        <f>SUM(H61:H80)</f>
        <v>5562618</v>
      </c>
      <c r="I60" s="90"/>
      <c r="J60" s="89">
        <f>SUM(J61:J80)</f>
        <v>5891358</v>
      </c>
      <c r="K60" s="91"/>
      <c r="L60" s="91"/>
      <c r="M60" s="91"/>
      <c r="N60" s="90"/>
      <c r="O60" s="89">
        <f>SUM(O61:O80)</f>
        <v>2516527</v>
      </c>
      <c r="P60" s="90"/>
      <c r="Q60" s="89">
        <f>SUM(Q61:Q80)</f>
        <v>4443023</v>
      </c>
      <c r="R60" s="89">
        <f>SUM(R61:R80)</f>
        <v>5571859</v>
      </c>
      <c r="S60" s="90"/>
      <c r="T60" s="91"/>
      <c r="U60" s="91"/>
      <c r="V60" s="91"/>
      <c r="W60" s="92">
        <f>SUM(W61:W80)</f>
        <v>4547484</v>
      </c>
    </row>
    <row r="61" spans="2:23" s="10" customFormat="1" ht="16.5" customHeight="1">
      <c r="B61" s="38" t="s">
        <v>30</v>
      </c>
      <c r="C61" s="60">
        <v>1998</v>
      </c>
      <c r="D61" s="55">
        <v>466809</v>
      </c>
      <c r="E61" s="41">
        <v>1889498</v>
      </c>
      <c r="F61" s="44">
        <v>130</v>
      </c>
      <c r="G61" s="42" t="s">
        <v>65</v>
      </c>
      <c r="H61" s="47">
        <v>1160</v>
      </c>
      <c r="I61" s="51"/>
      <c r="J61" s="47">
        <f>F61+H61</f>
        <v>1290</v>
      </c>
      <c r="K61" s="42" t="s">
        <v>65</v>
      </c>
      <c r="L61" s="42" t="s">
        <v>65</v>
      </c>
      <c r="M61" s="42" t="s">
        <v>65</v>
      </c>
      <c r="N61" s="51"/>
      <c r="O61" s="42" t="s">
        <v>65</v>
      </c>
      <c r="P61" s="51"/>
      <c r="Q61" s="42" t="s">
        <v>65</v>
      </c>
      <c r="R61" s="44">
        <v>3024627</v>
      </c>
      <c r="S61" s="51" t="s">
        <v>81</v>
      </c>
      <c r="T61" s="42" t="s">
        <v>65</v>
      </c>
      <c r="U61" s="42" t="s">
        <v>65</v>
      </c>
      <c r="V61" s="42" t="s">
        <v>65</v>
      </c>
      <c r="W61" s="42" t="s">
        <v>65</v>
      </c>
    </row>
    <row r="62" spans="2:23" s="10" customFormat="1" ht="16.5" customHeight="1">
      <c r="B62" s="38" t="s">
        <v>31</v>
      </c>
      <c r="C62" s="60">
        <v>2000</v>
      </c>
      <c r="D62" s="55">
        <v>199470</v>
      </c>
      <c r="E62" s="41">
        <v>6804610</v>
      </c>
      <c r="F62" s="44">
        <v>18660</v>
      </c>
      <c r="G62" s="42" t="s">
        <v>65</v>
      </c>
      <c r="H62" s="47">
        <f>65810+24260</f>
        <v>90070</v>
      </c>
      <c r="I62" s="62" t="s">
        <v>82</v>
      </c>
      <c r="J62" s="47">
        <f>F62+H62</f>
        <v>108730</v>
      </c>
      <c r="K62" s="42" t="s">
        <v>65</v>
      </c>
      <c r="L62" s="42" t="s">
        <v>65</v>
      </c>
      <c r="M62" s="42" t="s">
        <v>65</v>
      </c>
      <c r="N62" s="43"/>
      <c r="O62" s="42" t="s">
        <v>65</v>
      </c>
      <c r="P62" s="43"/>
      <c r="Q62" s="42" t="s">
        <v>65</v>
      </c>
      <c r="R62" s="42" t="s">
        <v>65</v>
      </c>
      <c r="S62" s="43"/>
      <c r="T62" s="42" t="s">
        <v>65</v>
      </c>
      <c r="U62" s="42" t="s">
        <v>65</v>
      </c>
      <c r="V62" s="42" t="s">
        <v>65</v>
      </c>
      <c r="W62" s="42" t="s">
        <v>65</v>
      </c>
    </row>
    <row r="63" spans="2:23" s="10" customFormat="1" ht="16.5" customHeight="1">
      <c r="B63" s="38" t="s">
        <v>32</v>
      </c>
      <c r="C63" s="60" t="s">
        <v>72</v>
      </c>
      <c r="D63" s="55">
        <v>61710</v>
      </c>
      <c r="E63" s="41">
        <v>1426780</v>
      </c>
      <c r="F63" s="42" t="s">
        <v>65</v>
      </c>
      <c r="G63" s="42" t="s">
        <v>65</v>
      </c>
      <c r="H63" s="50">
        <v>7720</v>
      </c>
      <c r="I63" s="62" t="s">
        <v>82</v>
      </c>
      <c r="J63" s="47">
        <f>H63</f>
        <v>7720</v>
      </c>
      <c r="K63" s="42" t="s">
        <v>65</v>
      </c>
      <c r="L63" s="42" t="s">
        <v>65</v>
      </c>
      <c r="M63" s="42" t="s">
        <v>65</v>
      </c>
      <c r="N63" s="43"/>
      <c r="O63" s="42" t="s">
        <v>65</v>
      </c>
      <c r="P63" s="43"/>
      <c r="Q63" s="42" t="s">
        <v>65</v>
      </c>
      <c r="R63" s="42" t="s">
        <v>65</v>
      </c>
      <c r="S63" s="43"/>
      <c r="T63" s="42" t="s">
        <v>65</v>
      </c>
      <c r="U63" s="42" t="s">
        <v>65</v>
      </c>
      <c r="V63" s="42" t="s">
        <v>65</v>
      </c>
      <c r="W63" s="42" t="s">
        <v>65</v>
      </c>
    </row>
    <row r="64" spans="2:23" s="10" customFormat="1" ht="16.5" customHeight="1">
      <c r="B64" s="38" t="s">
        <v>50</v>
      </c>
      <c r="C64" s="60">
        <v>2003</v>
      </c>
      <c r="D64" s="55">
        <v>449896</v>
      </c>
      <c r="E64" s="41">
        <v>1391622</v>
      </c>
      <c r="F64" s="42" t="s">
        <v>65</v>
      </c>
      <c r="G64" s="54"/>
      <c r="H64" s="47">
        <v>89348</v>
      </c>
      <c r="I64" s="43"/>
      <c r="J64" s="47">
        <f>H64</f>
        <v>89348</v>
      </c>
      <c r="K64" s="42" t="s">
        <v>65</v>
      </c>
      <c r="L64" s="42" t="s">
        <v>65</v>
      </c>
      <c r="M64" s="42" t="s">
        <v>65</v>
      </c>
      <c r="N64" s="43"/>
      <c r="O64" s="50">
        <v>40143</v>
      </c>
      <c r="P64" s="43"/>
      <c r="Q64" s="50">
        <v>2135</v>
      </c>
      <c r="R64" s="50">
        <v>2547232</v>
      </c>
      <c r="S64" s="43"/>
      <c r="T64" s="42" t="s">
        <v>65</v>
      </c>
      <c r="U64" s="42" t="s">
        <v>65</v>
      </c>
      <c r="V64" s="42" t="s">
        <v>65</v>
      </c>
      <c r="W64" s="42" t="s">
        <v>65</v>
      </c>
    </row>
    <row r="65" spans="2:23" s="10" customFormat="1" ht="16.5" customHeight="1">
      <c r="B65" s="38" t="s">
        <v>116</v>
      </c>
      <c r="C65" s="60">
        <v>2000</v>
      </c>
      <c r="D65" s="55">
        <v>56487</v>
      </c>
      <c r="E65" s="41">
        <v>5607935</v>
      </c>
      <c r="F65" s="44">
        <v>1949</v>
      </c>
      <c r="G65" s="42" t="s">
        <v>65</v>
      </c>
      <c r="H65" s="47">
        <v>328638</v>
      </c>
      <c r="I65" s="43"/>
      <c r="J65" s="47">
        <f>F65+H65</f>
        <v>330587</v>
      </c>
      <c r="K65" s="42" t="s">
        <v>65</v>
      </c>
      <c r="L65" s="42" t="s">
        <v>65</v>
      </c>
      <c r="M65" s="42" t="s">
        <v>65</v>
      </c>
      <c r="N65" s="43"/>
      <c r="O65" s="42" t="s">
        <v>65</v>
      </c>
      <c r="P65" s="43"/>
      <c r="Q65" s="42" t="s">
        <v>65</v>
      </c>
      <c r="R65" s="42" t="s">
        <v>65</v>
      </c>
      <c r="S65" s="43"/>
      <c r="T65" s="42" t="s">
        <v>65</v>
      </c>
      <c r="U65" s="42" t="s">
        <v>65</v>
      </c>
      <c r="V65" s="42" t="s">
        <v>65</v>
      </c>
      <c r="W65" s="42" t="s">
        <v>65</v>
      </c>
    </row>
    <row r="66" spans="2:23" s="10" customFormat="1" ht="16.5" customHeight="1">
      <c r="B66" s="38" t="s">
        <v>33</v>
      </c>
      <c r="C66" s="60" t="s">
        <v>72</v>
      </c>
      <c r="D66" s="55">
        <v>57830</v>
      </c>
      <c r="E66" s="41">
        <v>2878730</v>
      </c>
      <c r="F66" s="42" t="s">
        <v>65</v>
      </c>
      <c r="G66" s="42" t="s">
        <v>65</v>
      </c>
      <c r="H66" s="47">
        <v>150510</v>
      </c>
      <c r="I66" s="62" t="s">
        <v>82</v>
      </c>
      <c r="J66" s="47">
        <f>H66</f>
        <v>150510</v>
      </c>
      <c r="K66" s="42" t="s">
        <v>65</v>
      </c>
      <c r="L66" s="42" t="s">
        <v>65</v>
      </c>
      <c r="M66" s="42" t="s">
        <v>65</v>
      </c>
      <c r="N66" s="43"/>
      <c r="O66" s="42" t="s">
        <v>65</v>
      </c>
      <c r="P66" s="43"/>
      <c r="Q66" s="42" t="s">
        <v>65</v>
      </c>
      <c r="R66" s="42" t="s">
        <v>65</v>
      </c>
      <c r="S66" s="43"/>
      <c r="T66" s="42" t="s">
        <v>65</v>
      </c>
      <c r="U66" s="42" t="s">
        <v>65</v>
      </c>
      <c r="V66" s="42" t="s">
        <v>65</v>
      </c>
      <c r="W66" s="42" t="s">
        <v>65</v>
      </c>
    </row>
    <row r="67" spans="2:23" s="10" customFormat="1" ht="16.5" customHeight="1">
      <c r="B67" s="38" t="s">
        <v>34</v>
      </c>
      <c r="C67" s="60">
        <v>2001</v>
      </c>
      <c r="D67" s="55">
        <v>83808</v>
      </c>
      <c r="E67" s="41">
        <v>1705136</v>
      </c>
      <c r="F67" s="42" t="s">
        <v>65</v>
      </c>
      <c r="G67" s="42" t="s">
        <v>65</v>
      </c>
      <c r="H67" s="42" t="s">
        <v>65</v>
      </c>
      <c r="I67" s="43"/>
      <c r="J67" s="47" t="str">
        <f>H67</f>
        <v>...</v>
      </c>
      <c r="K67" s="42" t="s">
        <v>65</v>
      </c>
      <c r="L67" s="42" t="s">
        <v>65</v>
      </c>
      <c r="M67" s="42" t="s">
        <v>65</v>
      </c>
      <c r="N67" s="43"/>
      <c r="O67" s="42" t="s">
        <v>65</v>
      </c>
      <c r="P67" s="43"/>
      <c r="Q67" s="42" t="s">
        <v>65</v>
      </c>
      <c r="R67" s="42" t="s">
        <v>65</v>
      </c>
      <c r="S67" s="43"/>
      <c r="T67" s="42" t="s">
        <v>65</v>
      </c>
      <c r="U67" s="42" t="s">
        <v>65</v>
      </c>
      <c r="V67" s="42" t="s">
        <v>65</v>
      </c>
      <c r="W67" s="42" t="s">
        <v>65</v>
      </c>
    </row>
    <row r="68" spans="2:23" s="10" customFormat="1" ht="16.5" customHeight="1">
      <c r="B68" s="38" t="s">
        <v>35</v>
      </c>
      <c r="C68" s="60" t="s">
        <v>72</v>
      </c>
      <c r="D68" s="55">
        <v>81190</v>
      </c>
      <c r="E68" s="41">
        <v>5865530</v>
      </c>
      <c r="F68" s="42" t="s">
        <v>65</v>
      </c>
      <c r="G68" s="42" t="s">
        <v>65</v>
      </c>
      <c r="H68" s="47">
        <f>52530+300</f>
        <v>52830</v>
      </c>
      <c r="I68" s="62" t="s">
        <v>82</v>
      </c>
      <c r="J68" s="47">
        <f>H68</f>
        <v>52830</v>
      </c>
      <c r="K68" s="42" t="s">
        <v>65</v>
      </c>
      <c r="L68" s="42" t="s">
        <v>65</v>
      </c>
      <c r="M68" s="42" t="s">
        <v>65</v>
      </c>
      <c r="N68" s="43"/>
      <c r="O68" s="42" t="s">
        <v>65</v>
      </c>
      <c r="P68" s="43"/>
      <c r="Q68" s="42" t="s">
        <v>65</v>
      </c>
      <c r="R68" s="42" t="s">
        <v>65</v>
      </c>
      <c r="S68" s="43"/>
      <c r="T68" s="42" t="s">
        <v>65</v>
      </c>
      <c r="U68" s="42" t="s">
        <v>65</v>
      </c>
      <c r="V68" s="42" t="s">
        <v>65</v>
      </c>
      <c r="W68" s="42" t="s">
        <v>65</v>
      </c>
    </row>
    <row r="69" spans="2:23" s="10" customFormat="1" ht="16.5" customHeight="1">
      <c r="B69" s="38" t="s">
        <v>36</v>
      </c>
      <c r="C69" s="60" t="s">
        <v>72</v>
      </c>
      <c r="D69" s="55">
        <v>663810</v>
      </c>
      <c r="E69" s="41">
        <v>29897670</v>
      </c>
      <c r="F69" s="44">
        <v>76790</v>
      </c>
      <c r="G69" s="42" t="s">
        <v>65</v>
      </c>
      <c r="H69" s="47">
        <f>1176100+722870</f>
        <v>1898970</v>
      </c>
      <c r="I69" s="51"/>
      <c r="J69" s="47">
        <f>H69+F69</f>
        <v>1975760</v>
      </c>
      <c r="K69" s="42" t="s">
        <v>65</v>
      </c>
      <c r="L69" s="42" t="s">
        <v>65</v>
      </c>
      <c r="M69" s="42" t="s">
        <v>65</v>
      </c>
      <c r="N69" s="51"/>
      <c r="O69" s="41">
        <v>11730</v>
      </c>
      <c r="P69" s="51"/>
      <c r="Q69" s="41">
        <v>14240</v>
      </c>
      <c r="R69" s="42" t="s">
        <v>65</v>
      </c>
      <c r="S69" s="51"/>
      <c r="T69" s="42" t="s">
        <v>65</v>
      </c>
      <c r="U69" s="42" t="s">
        <v>65</v>
      </c>
      <c r="V69" s="42" t="s">
        <v>65</v>
      </c>
      <c r="W69" s="41">
        <f>+Q69</f>
        <v>14240</v>
      </c>
    </row>
    <row r="70" spans="2:23" s="10" customFormat="1" ht="16.5" customHeight="1">
      <c r="B70" s="38" t="s">
        <v>37</v>
      </c>
      <c r="C70" s="60" t="s">
        <v>72</v>
      </c>
      <c r="D70" s="55">
        <v>471960</v>
      </c>
      <c r="E70" s="41">
        <v>19097990</v>
      </c>
      <c r="F70" s="42" t="s">
        <v>65</v>
      </c>
      <c r="G70" s="42" t="s">
        <v>65</v>
      </c>
      <c r="H70" s="47">
        <f>1198040+33350</f>
        <v>1231390</v>
      </c>
      <c r="I70" s="43"/>
      <c r="J70" s="47">
        <f>H70</f>
        <v>1231390</v>
      </c>
      <c r="K70" s="42" t="s">
        <v>65</v>
      </c>
      <c r="L70" s="42" t="s">
        <v>65</v>
      </c>
      <c r="M70" s="42" t="s">
        <v>65</v>
      </c>
      <c r="N70" s="43"/>
      <c r="O70" s="42" t="s">
        <v>65</v>
      </c>
      <c r="P70" s="43"/>
      <c r="Q70" s="42" t="s">
        <v>65</v>
      </c>
      <c r="R70" s="42" t="s">
        <v>65</v>
      </c>
      <c r="S70" s="43"/>
      <c r="T70" s="42" t="s">
        <v>65</v>
      </c>
      <c r="U70" s="42" t="s">
        <v>65</v>
      </c>
      <c r="V70" s="42" t="s">
        <v>65</v>
      </c>
      <c r="W70" s="42" t="s">
        <v>65</v>
      </c>
    </row>
    <row r="71" spans="2:23" s="10" customFormat="1" ht="16.5" customHeight="1">
      <c r="B71" s="38" t="s">
        <v>38</v>
      </c>
      <c r="C71" s="60" t="s">
        <v>72</v>
      </c>
      <c r="D71" s="55">
        <v>817060</v>
      </c>
      <c r="E71" s="41">
        <v>3875180</v>
      </c>
      <c r="F71" s="44">
        <v>100</v>
      </c>
      <c r="G71" s="42" t="s">
        <v>65</v>
      </c>
      <c r="H71" s="44">
        <v>34840</v>
      </c>
      <c r="I71" s="61"/>
      <c r="J71" s="47">
        <f>F71+H71</f>
        <v>34940</v>
      </c>
      <c r="K71" s="42" t="s">
        <v>65</v>
      </c>
      <c r="L71" s="42" t="s">
        <v>65</v>
      </c>
      <c r="M71" s="42" t="s">
        <v>65</v>
      </c>
      <c r="N71" s="61"/>
      <c r="O71" s="44">
        <v>491630</v>
      </c>
      <c r="P71" s="61"/>
      <c r="Q71" s="44">
        <v>737160</v>
      </c>
      <c r="R71" s="42" t="s">
        <v>65</v>
      </c>
      <c r="S71" s="61"/>
      <c r="T71" s="42" t="s">
        <v>65</v>
      </c>
      <c r="U71" s="42" t="s">
        <v>65</v>
      </c>
      <c r="V71" s="42" t="s">
        <v>65</v>
      </c>
      <c r="W71" s="44">
        <f>+Q71</f>
        <v>737160</v>
      </c>
    </row>
    <row r="72" spans="2:23" s="10" customFormat="1" ht="16.5" customHeight="1">
      <c r="B72" s="38" t="s">
        <v>39</v>
      </c>
      <c r="C72" s="60">
        <v>2000</v>
      </c>
      <c r="D72" s="55">
        <v>141530</v>
      </c>
      <c r="E72" s="41">
        <v>4714970</v>
      </c>
      <c r="F72" s="42" t="s">
        <v>65</v>
      </c>
      <c r="G72" s="42" t="s">
        <v>65</v>
      </c>
      <c r="H72" s="44">
        <v>2680</v>
      </c>
      <c r="I72" s="43"/>
      <c r="J72" s="47">
        <f>+H72</f>
        <v>2680</v>
      </c>
      <c r="K72" s="42" t="s">
        <v>65</v>
      </c>
      <c r="L72" s="42" t="s">
        <v>65</v>
      </c>
      <c r="M72" s="42" t="s">
        <v>65</v>
      </c>
      <c r="N72" s="43"/>
      <c r="O72" s="42" t="s">
        <v>65</v>
      </c>
      <c r="P72" s="43"/>
      <c r="Q72" s="42" t="s">
        <v>65</v>
      </c>
      <c r="R72" s="42" t="s">
        <v>65</v>
      </c>
      <c r="S72" s="43"/>
      <c r="T72" s="42" t="s">
        <v>65</v>
      </c>
      <c r="U72" s="42" t="s">
        <v>65</v>
      </c>
      <c r="V72" s="42" t="s">
        <v>65</v>
      </c>
      <c r="W72" s="42" t="s">
        <v>65</v>
      </c>
    </row>
    <row r="73" spans="2:23" s="10" customFormat="1" ht="16.5" customHeight="1">
      <c r="B73" s="38" t="s">
        <v>40</v>
      </c>
      <c r="C73" s="60">
        <v>2000</v>
      </c>
      <c r="D73" s="55">
        <v>2590674</v>
      </c>
      <c r="E73" s="41">
        <v>19607094</v>
      </c>
      <c r="F73" s="44">
        <v>226710</v>
      </c>
      <c r="G73" s="42" t="s">
        <v>65</v>
      </c>
      <c r="H73" s="44">
        <v>210999</v>
      </c>
      <c r="I73" s="61"/>
      <c r="J73" s="47">
        <f>F73+H73</f>
        <v>437709</v>
      </c>
      <c r="K73" s="42" t="s">
        <v>65</v>
      </c>
      <c r="L73" s="42" t="s">
        <v>65</v>
      </c>
      <c r="M73" s="42" t="s">
        <v>65</v>
      </c>
      <c r="N73" s="61"/>
      <c r="O73" s="44">
        <v>1211645</v>
      </c>
      <c r="P73" s="61"/>
      <c r="Q73" s="44">
        <v>1080870</v>
      </c>
      <c r="R73" s="42" t="s">
        <v>65</v>
      </c>
      <c r="S73" s="61"/>
      <c r="T73" s="42" t="s">
        <v>65</v>
      </c>
      <c r="U73" s="42" t="s">
        <v>65</v>
      </c>
      <c r="V73" s="42" t="s">
        <v>65</v>
      </c>
      <c r="W73" s="44">
        <f>+Q73</f>
        <v>1080870</v>
      </c>
    </row>
    <row r="74" spans="2:23" s="10" customFormat="1" ht="16.5" customHeight="1">
      <c r="B74" s="38" t="s">
        <v>41</v>
      </c>
      <c r="C74" s="60" t="s">
        <v>72</v>
      </c>
      <c r="D74" s="55">
        <v>2810</v>
      </c>
      <c r="E74" s="41">
        <v>137600</v>
      </c>
      <c r="F74" s="42" t="s">
        <v>65</v>
      </c>
      <c r="G74" s="42" t="s">
        <v>65</v>
      </c>
      <c r="H74" s="44">
        <v>4080</v>
      </c>
      <c r="I74" s="43"/>
      <c r="J74" s="47">
        <f>H74</f>
        <v>4080</v>
      </c>
      <c r="K74" s="42" t="s">
        <v>65</v>
      </c>
      <c r="L74" s="42" t="s">
        <v>65</v>
      </c>
      <c r="M74" s="42" t="s">
        <v>65</v>
      </c>
      <c r="N74" s="43"/>
      <c r="O74" s="42" t="s">
        <v>65</v>
      </c>
      <c r="P74" s="43"/>
      <c r="Q74" s="42" t="s">
        <v>65</v>
      </c>
      <c r="R74" s="42" t="s">
        <v>65</v>
      </c>
      <c r="S74" s="43"/>
      <c r="T74" s="42" t="s">
        <v>65</v>
      </c>
      <c r="U74" s="42" t="s">
        <v>65</v>
      </c>
      <c r="V74" s="42" t="s">
        <v>65</v>
      </c>
      <c r="W74" s="42" t="s">
        <v>65</v>
      </c>
    </row>
    <row r="75" spans="2:23" s="10" customFormat="1" ht="16.5" customHeight="1">
      <c r="B75" s="38" t="s">
        <v>42</v>
      </c>
      <c r="C75" s="60" t="s">
        <v>72</v>
      </c>
      <c r="D75" s="63">
        <v>101550</v>
      </c>
      <c r="E75" s="41">
        <v>2239290</v>
      </c>
      <c r="F75" s="42" t="s">
        <v>65</v>
      </c>
      <c r="G75" s="42" t="s">
        <v>65</v>
      </c>
      <c r="H75" s="44">
        <v>1320</v>
      </c>
      <c r="I75" s="43"/>
      <c r="J75" s="47">
        <f>H75</f>
        <v>1320</v>
      </c>
      <c r="K75" s="42" t="s">
        <v>65</v>
      </c>
      <c r="L75" s="42" t="s">
        <v>65</v>
      </c>
      <c r="M75" s="42" t="s">
        <v>65</v>
      </c>
      <c r="N75" s="43"/>
      <c r="O75" s="42" t="s">
        <v>65</v>
      </c>
      <c r="P75" s="43"/>
      <c r="Q75" s="42" t="s">
        <v>65</v>
      </c>
      <c r="R75" s="42" t="s">
        <v>65</v>
      </c>
      <c r="S75" s="43"/>
      <c r="T75" s="42" t="s">
        <v>65</v>
      </c>
      <c r="U75" s="42" t="s">
        <v>65</v>
      </c>
      <c r="V75" s="42" t="s">
        <v>65</v>
      </c>
      <c r="W75" s="42" t="s">
        <v>65</v>
      </c>
    </row>
    <row r="76" spans="2:23" s="10" customFormat="1" ht="16.5" customHeight="1">
      <c r="B76" s="38" t="s">
        <v>43</v>
      </c>
      <c r="C76" s="60">
        <v>1999</v>
      </c>
      <c r="D76" s="55">
        <v>415969</v>
      </c>
      <c r="E76" s="41">
        <v>5188955</v>
      </c>
      <c r="F76" s="42" t="s">
        <v>65</v>
      </c>
      <c r="G76" s="42" t="s">
        <v>65</v>
      </c>
      <c r="H76" s="44">
        <v>66528</v>
      </c>
      <c r="I76" s="61"/>
      <c r="J76" s="47">
        <f>H76</f>
        <v>66528</v>
      </c>
      <c r="K76" s="42" t="s">
        <v>65</v>
      </c>
      <c r="L76" s="42" t="s">
        <v>65</v>
      </c>
      <c r="M76" s="42" t="s">
        <v>65</v>
      </c>
      <c r="N76" s="61"/>
      <c r="O76" s="44">
        <v>159129</v>
      </c>
      <c r="P76" s="61"/>
      <c r="Q76" s="44">
        <v>335029</v>
      </c>
      <c r="R76" s="42" t="s">
        <v>65</v>
      </c>
      <c r="S76" s="61"/>
      <c r="T76" s="42" t="s">
        <v>65</v>
      </c>
      <c r="U76" s="42" t="s">
        <v>65</v>
      </c>
      <c r="V76" s="42" t="s">
        <v>65</v>
      </c>
      <c r="W76" s="44">
        <f>+Q76</f>
        <v>335029</v>
      </c>
    </row>
    <row r="77" spans="2:23" s="10" customFormat="1" ht="16.5" customHeight="1">
      <c r="B77" s="38" t="s">
        <v>114</v>
      </c>
      <c r="C77" s="60">
        <v>2001</v>
      </c>
      <c r="D77" s="55">
        <v>71038</v>
      </c>
      <c r="E77" s="41">
        <v>3462427</v>
      </c>
      <c r="F77" s="42" t="s">
        <v>65</v>
      </c>
      <c r="G77" s="42" t="s">
        <v>65</v>
      </c>
      <c r="H77" s="44">
        <v>63530</v>
      </c>
      <c r="I77" s="43"/>
      <c r="J77" s="47">
        <f>H77</f>
        <v>63530</v>
      </c>
      <c r="K77" s="42" t="s">
        <v>65</v>
      </c>
      <c r="L77" s="42" t="s">
        <v>65</v>
      </c>
      <c r="M77" s="42" t="s">
        <v>65</v>
      </c>
      <c r="N77" s="43"/>
      <c r="O77" s="42" t="s">
        <v>65</v>
      </c>
      <c r="P77" s="43"/>
      <c r="Q77" s="42" t="s">
        <v>65</v>
      </c>
      <c r="R77" s="42" t="s">
        <v>65</v>
      </c>
      <c r="S77" s="43"/>
      <c r="T77" s="42" t="s">
        <v>65</v>
      </c>
      <c r="U77" s="44">
        <v>106596</v>
      </c>
      <c r="V77" s="42" t="s">
        <v>65</v>
      </c>
      <c r="W77" s="44">
        <f>+U77</f>
        <v>106596</v>
      </c>
    </row>
    <row r="78" spans="2:23" s="10" customFormat="1" ht="16.5" customHeight="1">
      <c r="B78" s="38" t="s">
        <v>44</v>
      </c>
      <c r="C78" s="60">
        <v>1999</v>
      </c>
      <c r="D78" s="55">
        <v>1764456</v>
      </c>
      <c r="E78" s="41">
        <v>42180951</v>
      </c>
      <c r="F78" s="44">
        <v>4401</v>
      </c>
      <c r="G78" s="42" t="s">
        <v>65</v>
      </c>
      <c r="H78" s="44">
        <f>812074+35361</f>
        <v>847435</v>
      </c>
      <c r="I78" s="61"/>
      <c r="J78" s="47">
        <f>F78+H78</f>
        <v>851836</v>
      </c>
      <c r="K78" s="42" t="s">
        <v>65</v>
      </c>
      <c r="L78" s="42" t="s">
        <v>65</v>
      </c>
      <c r="M78" s="42" t="s">
        <v>65</v>
      </c>
      <c r="N78" s="61"/>
      <c r="O78" s="44">
        <v>602250</v>
      </c>
      <c r="P78" s="61"/>
      <c r="Q78" s="44">
        <v>2273589</v>
      </c>
      <c r="R78" s="42" t="s">
        <v>65</v>
      </c>
      <c r="S78" s="61"/>
      <c r="T78" s="42" t="s">
        <v>65</v>
      </c>
      <c r="U78" s="42" t="s">
        <v>65</v>
      </c>
      <c r="V78" s="42" t="s">
        <v>65</v>
      </c>
      <c r="W78" s="44">
        <f>+Q78</f>
        <v>2273589</v>
      </c>
    </row>
    <row r="79" spans="2:23" s="10" customFormat="1" ht="16.5" customHeight="1">
      <c r="B79" s="38" t="s">
        <v>45</v>
      </c>
      <c r="C79" s="60" t="s">
        <v>72</v>
      </c>
      <c r="D79" s="55">
        <v>81410</v>
      </c>
      <c r="E79" s="41">
        <v>7641890</v>
      </c>
      <c r="F79" s="42" t="s">
        <v>65</v>
      </c>
      <c r="G79" s="42" t="s">
        <v>65</v>
      </c>
      <c r="H79" s="44">
        <v>75890</v>
      </c>
      <c r="I79" s="43"/>
      <c r="J79" s="47">
        <f>H79</f>
        <v>75890</v>
      </c>
      <c r="K79" s="42" t="s">
        <v>65</v>
      </c>
      <c r="L79" s="42" t="s">
        <v>65</v>
      </c>
      <c r="M79" s="42" t="s">
        <v>65</v>
      </c>
      <c r="N79" s="43"/>
      <c r="O79" s="42" t="s">
        <v>65</v>
      </c>
      <c r="P79" s="43"/>
      <c r="Q79" s="42" t="s">
        <v>65</v>
      </c>
      <c r="R79" s="42" t="s">
        <v>65</v>
      </c>
      <c r="S79" s="43"/>
      <c r="T79" s="42" t="s">
        <v>65</v>
      </c>
      <c r="U79" s="42" t="s">
        <v>65</v>
      </c>
      <c r="V79" s="42" t="s">
        <v>65</v>
      </c>
      <c r="W79" s="42" t="s">
        <v>65</v>
      </c>
    </row>
    <row r="80" spans="2:23" s="10" customFormat="1" ht="18" customHeight="1">
      <c r="B80" s="38" t="s">
        <v>46</v>
      </c>
      <c r="C80" s="60" t="s">
        <v>72</v>
      </c>
      <c r="D80" s="55">
        <v>233250</v>
      </c>
      <c r="E80" s="41">
        <v>16527630</v>
      </c>
      <c r="F80" s="42" t="s">
        <v>65</v>
      </c>
      <c r="G80" s="42" t="s">
        <v>65</v>
      </c>
      <c r="H80" s="44">
        <v>404680</v>
      </c>
      <c r="I80" s="62" t="s">
        <v>82</v>
      </c>
      <c r="J80" s="47">
        <f>H80</f>
        <v>404680</v>
      </c>
      <c r="K80" s="42" t="s">
        <v>65</v>
      </c>
      <c r="L80" s="42" t="s">
        <v>65</v>
      </c>
      <c r="M80" s="42" t="s">
        <v>65</v>
      </c>
      <c r="N80" s="43" t="s">
        <v>65</v>
      </c>
      <c r="O80" s="42" t="s">
        <v>65</v>
      </c>
      <c r="P80" s="43" t="s">
        <v>65</v>
      </c>
      <c r="Q80" s="42" t="s">
        <v>65</v>
      </c>
      <c r="R80" s="42" t="s">
        <v>65</v>
      </c>
      <c r="S80" s="43" t="s">
        <v>65</v>
      </c>
      <c r="T80" s="42" t="s">
        <v>65</v>
      </c>
      <c r="U80" s="42" t="s">
        <v>65</v>
      </c>
      <c r="V80" s="42" t="s">
        <v>65</v>
      </c>
      <c r="W80" s="42" t="s">
        <v>65</v>
      </c>
    </row>
    <row r="81" spans="2:23" s="107" customFormat="1" ht="16.5" customHeight="1">
      <c r="B81" s="103" t="s">
        <v>95</v>
      </c>
      <c r="C81" s="108"/>
      <c r="D81" s="89">
        <f>SUM(D82:D87)</f>
        <v>164432</v>
      </c>
      <c r="E81" s="89">
        <f>SUM(E82:E87)</f>
        <v>455786979</v>
      </c>
      <c r="F81" s="89">
        <v>33262</v>
      </c>
      <c r="G81" s="89">
        <v>17390</v>
      </c>
      <c r="H81" s="89">
        <f>SUM(H82:H87)</f>
        <v>1555900</v>
      </c>
      <c r="I81" s="90"/>
      <c r="J81" s="89">
        <f>SUM(J82:J87)</f>
        <v>1606552</v>
      </c>
      <c r="K81" s="89">
        <f>SUM(K82:K87)</f>
        <v>19365</v>
      </c>
      <c r="L81" s="89">
        <f>SUM(L82:L87)</f>
        <v>1291</v>
      </c>
      <c r="M81" s="89">
        <f>SUM(M82:M87)</f>
        <v>558831</v>
      </c>
      <c r="N81" s="90"/>
      <c r="O81" s="89"/>
      <c r="P81" s="90"/>
      <c r="Q81" s="89"/>
      <c r="R81" s="89"/>
      <c r="S81" s="90"/>
      <c r="T81" s="109"/>
      <c r="U81" s="109"/>
      <c r="V81" s="109"/>
      <c r="W81" s="92">
        <f>SUM(W82:W87)</f>
        <v>1291</v>
      </c>
    </row>
    <row r="82" spans="2:23" s="10" customFormat="1" ht="16.5" customHeight="1">
      <c r="B82" s="38" t="s">
        <v>63</v>
      </c>
      <c r="C82" s="60">
        <v>2003</v>
      </c>
      <c r="D82" s="55">
        <v>7094</v>
      </c>
      <c r="E82" s="41">
        <v>7949</v>
      </c>
      <c r="F82" s="42" t="s">
        <v>65</v>
      </c>
      <c r="G82" s="42" t="s">
        <v>65</v>
      </c>
      <c r="H82" s="42" t="s">
        <v>65</v>
      </c>
      <c r="I82" s="61"/>
      <c r="J82" s="42" t="s">
        <v>65</v>
      </c>
      <c r="K82" s="44">
        <v>5436</v>
      </c>
      <c r="L82" s="42" t="s">
        <v>65</v>
      </c>
      <c r="M82" s="44">
        <v>513660</v>
      </c>
      <c r="N82" s="61"/>
      <c r="O82" s="42" t="s">
        <v>65</v>
      </c>
      <c r="P82" s="61"/>
      <c r="Q82" s="42" t="s">
        <v>65</v>
      </c>
      <c r="R82" s="42" t="s">
        <v>65</v>
      </c>
      <c r="S82" s="61"/>
      <c r="T82" s="42" t="s">
        <v>65</v>
      </c>
      <c r="U82" s="42" t="s">
        <v>65</v>
      </c>
      <c r="V82" s="42" t="s">
        <v>65</v>
      </c>
      <c r="W82" s="42" t="s">
        <v>65</v>
      </c>
    </row>
    <row r="83" spans="2:23" s="10" customFormat="1" ht="16.5" customHeight="1">
      <c r="B83" s="64" t="s">
        <v>47</v>
      </c>
      <c r="C83" s="60">
        <v>2001</v>
      </c>
      <c r="D83" s="65">
        <v>140516</v>
      </c>
      <c r="E83" s="66">
        <v>455723000</v>
      </c>
      <c r="F83" s="66">
        <v>33262</v>
      </c>
      <c r="G83" s="66">
        <v>17390</v>
      </c>
      <c r="H83" s="67">
        <v>1555900</v>
      </c>
      <c r="I83" s="68"/>
      <c r="J83" s="69">
        <f>H83+G83+F83</f>
        <v>1606552</v>
      </c>
      <c r="K83" s="42" t="s">
        <v>65</v>
      </c>
      <c r="L83" s="42" t="s">
        <v>65</v>
      </c>
      <c r="M83" s="42" t="s">
        <v>65</v>
      </c>
      <c r="N83" s="43"/>
      <c r="O83" s="42" t="s">
        <v>65</v>
      </c>
      <c r="P83" s="43"/>
      <c r="Q83" s="42" t="s">
        <v>65</v>
      </c>
      <c r="R83" s="42" t="s">
        <v>65</v>
      </c>
      <c r="S83" s="43"/>
      <c r="T83" s="42" t="s">
        <v>65</v>
      </c>
      <c r="U83" s="42" t="s">
        <v>65</v>
      </c>
      <c r="V83" s="42" t="s">
        <v>65</v>
      </c>
      <c r="W83" s="42" t="s">
        <v>65</v>
      </c>
    </row>
    <row r="84" spans="2:23" s="10" customFormat="1" ht="16.5" customHeight="1">
      <c r="B84" s="38" t="s">
        <v>48</v>
      </c>
      <c r="C84" s="60">
        <v>2000</v>
      </c>
      <c r="D84" s="55">
        <v>1721</v>
      </c>
      <c r="E84" s="44">
        <v>1029</v>
      </c>
      <c r="F84" s="42" t="s">
        <v>65</v>
      </c>
      <c r="G84" s="42" t="s">
        <v>65</v>
      </c>
      <c r="H84" s="42" t="s">
        <v>65</v>
      </c>
      <c r="I84" s="61"/>
      <c r="J84" s="42" t="s">
        <v>65</v>
      </c>
      <c r="K84" s="42" t="s">
        <v>65</v>
      </c>
      <c r="L84" s="44">
        <v>50</v>
      </c>
      <c r="M84" s="44">
        <v>43023</v>
      </c>
      <c r="N84" s="61"/>
      <c r="O84" s="42" t="s">
        <v>65</v>
      </c>
      <c r="P84" s="61"/>
      <c r="Q84" s="42" t="s">
        <v>65</v>
      </c>
      <c r="R84" s="42" t="s">
        <v>65</v>
      </c>
      <c r="S84" s="61"/>
      <c r="T84" s="42" t="s">
        <v>65</v>
      </c>
      <c r="U84" s="42" t="s">
        <v>65</v>
      </c>
      <c r="V84" s="42" t="s">
        <v>65</v>
      </c>
      <c r="W84" s="44">
        <f>+L84</f>
        <v>50</v>
      </c>
    </row>
    <row r="85" spans="2:23" s="3" customFormat="1" ht="16.5" customHeight="1">
      <c r="B85" s="38" t="s">
        <v>64</v>
      </c>
      <c r="C85" s="60">
        <v>2002</v>
      </c>
      <c r="D85" s="55">
        <v>153</v>
      </c>
      <c r="E85" s="41">
        <v>667</v>
      </c>
      <c r="F85" s="42" t="s">
        <v>65</v>
      </c>
      <c r="G85" s="42" t="s">
        <v>65</v>
      </c>
      <c r="H85" s="42" t="s">
        <v>65</v>
      </c>
      <c r="I85" s="61"/>
      <c r="J85" s="42" t="s">
        <v>65</v>
      </c>
      <c r="K85" s="50">
        <v>8</v>
      </c>
      <c r="L85" s="44">
        <v>1241</v>
      </c>
      <c r="M85" s="42" t="s">
        <v>65</v>
      </c>
      <c r="N85" s="61"/>
      <c r="O85" s="42" t="s">
        <v>65</v>
      </c>
      <c r="P85" s="61"/>
      <c r="Q85" s="42" t="s">
        <v>65</v>
      </c>
      <c r="R85" s="42" t="s">
        <v>65</v>
      </c>
      <c r="S85" s="61"/>
      <c r="T85" s="42" t="s">
        <v>65</v>
      </c>
      <c r="U85" s="42" t="s">
        <v>65</v>
      </c>
      <c r="V85" s="42" t="s">
        <v>65</v>
      </c>
      <c r="W85" s="44">
        <f>+L85</f>
        <v>1241</v>
      </c>
    </row>
    <row r="86" spans="2:23" s="10" customFormat="1" ht="32.25" customHeight="1">
      <c r="B86" s="38" t="s">
        <v>115</v>
      </c>
      <c r="C86" s="60">
        <v>2002</v>
      </c>
      <c r="D86" s="55">
        <v>214</v>
      </c>
      <c r="E86" s="41">
        <v>952</v>
      </c>
      <c r="F86" s="42" t="s">
        <v>65</v>
      </c>
      <c r="G86" s="42" t="s">
        <v>65</v>
      </c>
      <c r="H86" s="42" t="s">
        <v>65</v>
      </c>
      <c r="I86" s="61"/>
      <c r="J86" s="42" t="s">
        <v>65</v>
      </c>
      <c r="K86" s="44">
        <v>32</v>
      </c>
      <c r="L86" s="42" t="s">
        <v>65</v>
      </c>
      <c r="M86" s="44">
        <v>2148</v>
      </c>
      <c r="N86" s="61" t="s">
        <v>83</v>
      </c>
      <c r="O86" s="42" t="s">
        <v>65</v>
      </c>
      <c r="P86" s="61"/>
      <c r="Q86" s="42" t="s">
        <v>65</v>
      </c>
      <c r="R86" s="42" t="s">
        <v>65</v>
      </c>
      <c r="S86" s="61"/>
      <c r="T86" s="42" t="s">
        <v>65</v>
      </c>
      <c r="U86" s="42" t="s">
        <v>65</v>
      </c>
      <c r="V86" s="42" t="s">
        <v>65</v>
      </c>
      <c r="W86" s="42" t="s">
        <v>65</v>
      </c>
    </row>
    <row r="87" spans="2:23" s="10" customFormat="1" ht="16.5" customHeight="1">
      <c r="B87" s="70" t="s">
        <v>49</v>
      </c>
      <c r="C87" s="60">
        <v>1999</v>
      </c>
      <c r="D87" s="55">
        <v>14734</v>
      </c>
      <c r="E87" s="44">
        <v>53382</v>
      </c>
      <c r="F87" s="42" t="s">
        <v>65</v>
      </c>
      <c r="G87" s="42" t="s">
        <v>65</v>
      </c>
      <c r="H87" s="42" t="s">
        <v>65</v>
      </c>
      <c r="I87" s="61"/>
      <c r="J87" s="42" t="s">
        <v>65</v>
      </c>
      <c r="K87" s="44">
        <v>13889</v>
      </c>
      <c r="L87" s="42" t="s">
        <v>65</v>
      </c>
      <c r="M87" s="42" t="s">
        <v>65</v>
      </c>
      <c r="N87" s="61"/>
      <c r="O87" s="42" t="s">
        <v>65</v>
      </c>
      <c r="P87" s="61"/>
      <c r="Q87" s="42" t="s">
        <v>65</v>
      </c>
      <c r="R87" s="42" t="s">
        <v>65</v>
      </c>
      <c r="S87" s="61"/>
      <c r="T87" s="42" t="s">
        <v>65</v>
      </c>
      <c r="U87" s="42" t="s">
        <v>65</v>
      </c>
      <c r="V87" s="42" t="s">
        <v>65</v>
      </c>
      <c r="W87" s="42" t="s">
        <v>65</v>
      </c>
    </row>
    <row r="88" spans="2:22" ht="16.5" customHeight="1">
      <c r="B88" s="9"/>
      <c r="C88" s="7"/>
      <c r="D88" s="6"/>
      <c r="E88" s="6"/>
      <c r="F88" s="6"/>
      <c r="G88" s="6"/>
      <c r="H88" s="6"/>
      <c r="I88" s="17"/>
      <c r="J88" s="6"/>
      <c r="K88" s="6"/>
      <c r="L88" s="6"/>
      <c r="M88" s="6"/>
      <c r="N88" s="17"/>
      <c r="O88" s="6"/>
      <c r="P88" s="17"/>
      <c r="Q88" s="6"/>
      <c r="R88" s="6"/>
      <c r="S88" s="17"/>
      <c r="T88" s="6"/>
      <c r="U88" s="6"/>
      <c r="V88" s="6"/>
    </row>
    <row r="89" spans="2:22" ht="16.5" customHeight="1">
      <c r="B89" s="15" t="s">
        <v>85</v>
      </c>
      <c r="C89" s="16"/>
      <c r="D89" s="17"/>
      <c r="E89" s="17"/>
      <c r="F89" s="17"/>
      <c r="G89" s="17"/>
      <c r="H89" s="6"/>
      <c r="I89" s="17"/>
      <c r="J89" s="6"/>
      <c r="K89" s="6"/>
      <c r="L89" s="6"/>
      <c r="M89" s="6"/>
      <c r="N89" s="17"/>
      <c r="O89" s="6"/>
      <c r="P89" s="17"/>
      <c r="Q89" s="6"/>
      <c r="R89" s="6"/>
      <c r="S89" s="17"/>
      <c r="T89" s="6"/>
      <c r="U89" s="6"/>
      <c r="V89" s="6"/>
    </row>
    <row r="90" spans="2:22" ht="16.5" customHeight="1">
      <c r="B90" s="23" t="s">
        <v>102</v>
      </c>
      <c r="C90" s="24"/>
      <c r="D90" s="18"/>
      <c r="E90" s="18"/>
      <c r="F90" s="18"/>
      <c r="G90" s="18"/>
      <c r="H90" s="6"/>
      <c r="I90" s="17"/>
      <c r="J90" s="6"/>
      <c r="K90" s="6"/>
      <c r="L90" s="6"/>
      <c r="M90" s="6"/>
      <c r="N90" s="17"/>
      <c r="O90" s="6"/>
      <c r="P90" s="17"/>
      <c r="Q90" s="6"/>
      <c r="R90" s="6"/>
      <c r="S90" s="17"/>
      <c r="T90" s="6"/>
      <c r="U90" s="6"/>
      <c r="V90" s="6"/>
    </row>
    <row r="91" spans="2:22" s="3" customFormat="1" ht="16.5" customHeight="1">
      <c r="B91" s="25" t="s">
        <v>104</v>
      </c>
      <c r="C91" s="26"/>
      <c r="D91" s="20"/>
      <c r="E91" s="20"/>
      <c r="F91" s="20"/>
      <c r="G91" s="20"/>
      <c r="H91" s="5"/>
      <c r="I91" s="20"/>
      <c r="J91" s="5"/>
      <c r="K91" s="5"/>
      <c r="L91" s="5"/>
      <c r="M91" s="5"/>
      <c r="N91" s="20"/>
      <c r="O91" s="5"/>
      <c r="P91" s="20"/>
      <c r="Q91" s="5"/>
      <c r="R91" s="5"/>
      <c r="S91" s="20"/>
      <c r="T91" s="5"/>
      <c r="U91" s="5"/>
      <c r="V91" s="5"/>
    </row>
    <row r="92" spans="2:22" ht="16.5" customHeight="1">
      <c r="B92" s="23" t="s">
        <v>107</v>
      </c>
      <c r="C92" s="27"/>
      <c r="D92" s="18"/>
      <c r="E92" s="18"/>
      <c r="F92" s="18"/>
      <c r="G92" s="18"/>
      <c r="H92" s="6"/>
      <c r="I92" s="17"/>
      <c r="J92" s="6"/>
      <c r="K92" s="6"/>
      <c r="L92" s="6"/>
      <c r="M92" s="6"/>
      <c r="N92" s="17"/>
      <c r="O92" s="6"/>
      <c r="P92" s="17"/>
      <c r="Q92" s="6"/>
      <c r="R92" s="6"/>
      <c r="S92" s="17"/>
      <c r="T92" s="6"/>
      <c r="U92" s="6"/>
      <c r="V92" s="6"/>
    </row>
    <row r="93" spans="2:22" ht="16.5" customHeight="1">
      <c r="B93" s="23" t="s">
        <v>105</v>
      </c>
      <c r="C93" s="24"/>
      <c r="D93" s="18"/>
      <c r="E93" s="18"/>
      <c r="F93" s="18"/>
      <c r="G93" s="18"/>
      <c r="H93" s="6"/>
      <c r="I93" s="17"/>
      <c r="J93" s="6"/>
      <c r="K93" s="6"/>
      <c r="L93" s="6"/>
      <c r="M93" s="6"/>
      <c r="N93" s="17"/>
      <c r="O93" s="6"/>
      <c r="P93" s="17"/>
      <c r="Q93" s="6"/>
      <c r="R93" s="6"/>
      <c r="S93" s="17"/>
      <c r="T93" s="6"/>
      <c r="U93" s="6"/>
      <c r="V93" s="6"/>
    </row>
    <row r="94" spans="2:22" ht="16.5" customHeight="1">
      <c r="B94" s="23" t="s">
        <v>120</v>
      </c>
      <c r="C94" s="27"/>
      <c r="D94" s="18"/>
      <c r="E94" s="18"/>
      <c r="F94" s="18"/>
      <c r="G94" s="18"/>
      <c r="H94" s="6"/>
      <c r="I94" s="17"/>
      <c r="J94" s="6"/>
      <c r="K94" s="6"/>
      <c r="L94" s="6"/>
      <c r="M94" s="6"/>
      <c r="N94" s="17"/>
      <c r="O94" s="6"/>
      <c r="P94" s="17"/>
      <c r="Q94" s="6"/>
      <c r="R94" s="6"/>
      <c r="S94" s="17"/>
      <c r="T94" s="6"/>
      <c r="U94" s="6"/>
      <c r="V94" s="6"/>
    </row>
    <row r="95" spans="2:22" ht="16.5" customHeight="1">
      <c r="B95" s="23" t="s">
        <v>106</v>
      </c>
      <c r="C95" s="27"/>
      <c r="D95" s="18"/>
      <c r="E95" s="18"/>
      <c r="F95" s="18"/>
      <c r="G95" s="18"/>
      <c r="H95" s="6"/>
      <c r="I95" s="17"/>
      <c r="J95" s="6"/>
      <c r="K95" s="6"/>
      <c r="L95" s="6"/>
      <c r="M95" s="6"/>
      <c r="N95" s="17"/>
      <c r="O95" s="6"/>
      <c r="P95" s="17"/>
      <c r="Q95" s="6"/>
      <c r="R95" s="6"/>
      <c r="S95" s="17"/>
      <c r="T95" s="6"/>
      <c r="U95" s="6"/>
      <c r="V95" s="6"/>
    </row>
    <row r="96" spans="2:22" ht="16.5" customHeight="1">
      <c r="B96" s="9"/>
      <c r="C96" s="13"/>
      <c r="D96" s="12"/>
      <c r="E96" s="12"/>
      <c r="F96" s="12"/>
      <c r="G96" s="6"/>
      <c r="H96" s="6"/>
      <c r="I96" s="17"/>
      <c r="J96" s="6"/>
      <c r="K96" s="6"/>
      <c r="L96" s="6"/>
      <c r="M96" s="6"/>
      <c r="N96" s="17"/>
      <c r="O96" s="6"/>
      <c r="P96" s="17"/>
      <c r="Q96" s="6"/>
      <c r="R96" s="6"/>
      <c r="S96" s="17"/>
      <c r="T96" s="6"/>
      <c r="U96" s="6"/>
      <c r="V96" s="6"/>
    </row>
    <row r="97" spans="1:22" ht="16.5" customHeight="1">
      <c r="A97" s="9"/>
      <c r="B97" s="9"/>
      <c r="C97" s="13"/>
      <c r="D97" s="12"/>
      <c r="E97" s="12"/>
      <c r="F97" s="12"/>
      <c r="G97" s="12"/>
      <c r="H97" s="12"/>
      <c r="I97" s="17"/>
      <c r="J97" s="6"/>
      <c r="K97" s="6"/>
      <c r="L97" s="6"/>
      <c r="M97" s="6"/>
      <c r="N97" s="17"/>
      <c r="O97" s="6"/>
      <c r="P97" s="17"/>
      <c r="Q97" s="6"/>
      <c r="R97" s="6"/>
      <c r="S97" s="17"/>
      <c r="T97" s="6"/>
      <c r="U97" s="6"/>
      <c r="V97" s="6"/>
    </row>
    <row r="98" spans="1:22" ht="16.5" customHeight="1">
      <c r="A98" s="9"/>
      <c r="B98" s="9"/>
      <c r="C98" s="13"/>
      <c r="D98" s="12"/>
      <c r="E98" s="12"/>
      <c r="F98" s="12"/>
      <c r="G98" s="12"/>
      <c r="H98" s="12"/>
      <c r="I98" s="17"/>
      <c r="J98" s="6"/>
      <c r="K98" s="6"/>
      <c r="L98" s="6"/>
      <c r="M98" s="6"/>
      <c r="N98" s="17"/>
      <c r="O98" s="6"/>
      <c r="P98" s="17"/>
      <c r="Q98" s="6"/>
      <c r="R98" s="6"/>
      <c r="S98" s="17"/>
      <c r="T98" s="6"/>
      <c r="U98" s="6"/>
      <c r="V98" s="6"/>
    </row>
    <row r="99" spans="1:22" ht="16.5" customHeight="1">
      <c r="A99" s="9"/>
      <c r="B99" s="9"/>
      <c r="C99" s="12"/>
      <c r="D99" s="12"/>
      <c r="E99" s="12"/>
      <c r="F99" s="12"/>
      <c r="G99" s="12"/>
      <c r="H99" s="12"/>
      <c r="I99" s="17"/>
      <c r="J99" s="6"/>
      <c r="K99" s="6"/>
      <c r="L99" s="6"/>
      <c r="M99" s="6"/>
      <c r="N99" s="17"/>
      <c r="O99" s="6"/>
      <c r="P99" s="17"/>
      <c r="Q99" s="6"/>
      <c r="R99" s="6"/>
      <c r="S99" s="17"/>
      <c r="T99" s="6"/>
      <c r="U99" s="6"/>
      <c r="V99" s="6"/>
    </row>
    <row r="100" spans="1:22" ht="16.5" customHeight="1">
      <c r="A100" s="9"/>
      <c r="B100" s="9"/>
      <c r="C100" s="12"/>
      <c r="D100" s="12"/>
      <c r="E100" s="12"/>
      <c r="F100" s="12"/>
      <c r="G100" s="12"/>
      <c r="H100" s="12"/>
      <c r="I100" s="17"/>
      <c r="J100" s="6"/>
      <c r="K100" s="6"/>
      <c r="L100" s="6"/>
      <c r="M100" s="6"/>
      <c r="N100" s="17"/>
      <c r="O100" s="6"/>
      <c r="P100" s="17"/>
      <c r="Q100" s="6"/>
      <c r="R100" s="6"/>
      <c r="S100" s="17"/>
      <c r="T100" s="6"/>
      <c r="U100" s="6"/>
      <c r="V100" s="6"/>
    </row>
    <row r="101" spans="3:22" s="3" customFormat="1" ht="16.5" customHeight="1">
      <c r="C101" s="8"/>
      <c r="D101" s="5"/>
      <c r="E101" s="5"/>
      <c r="F101" s="5"/>
      <c r="G101" s="5"/>
      <c r="H101" s="5"/>
      <c r="I101" s="20"/>
      <c r="J101" s="5"/>
      <c r="K101" s="5"/>
      <c r="L101" s="5"/>
      <c r="M101" s="5"/>
      <c r="N101" s="20"/>
      <c r="O101" s="5"/>
      <c r="P101" s="20"/>
      <c r="Q101" s="5"/>
      <c r="R101" s="5"/>
      <c r="S101" s="20"/>
      <c r="T101" s="5"/>
      <c r="U101" s="5"/>
      <c r="V101" s="5"/>
    </row>
    <row r="102" spans="1:22" ht="16.5" customHeight="1">
      <c r="A102" s="9"/>
      <c r="B102" s="9"/>
      <c r="C102" s="12"/>
      <c r="D102" s="12"/>
      <c r="E102" s="12"/>
      <c r="F102" s="12"/>
      <c r="G102" s="12"/>
      <c r="H102" s="12"/>
      <c r="I102" s="17"/>
      <c r="J102" s="6"/>
      <c r="K102" s="6"/>
      <c r="L102" s="6"/>
      <c r="M102" s="6"/>
      <c r="N102" s="17"/>
      <c r="O102" s="6"/>
      <c r="P102" s="17"/>
      <c r="Q102" s="6"/>
      <c r="R102" s="6"/>
      <c r="S102" s="17"/>
      <c r="T102" s="6"/>
      <c r="U102" s="6"/>
      <c r="V102" s="6"/>
    </row>
    <row r="103" spans="1:22" ht="16.5" customHeight="1">
      <c r="A103" s="9"/>
      <c r="B103" s="9"/>
      <c r="C103" s="13"/>
      <c r="D103" s="12"/>
      <c r="E103" s="12"/>
      <c r="F103" s="12"/>
      <c r="G103" s="12"/>
      <c r="H103" s="12"/>
      <c r="I103" s="17"/>
      <c r="J103" s="6"/>
      <c r="K103" s="6"/>
      <c r="L103" s="6"/>
      <c r="M103" s="6"/>
      <c r="N103" s="17"/>
      <c r="O103" s="6"/>
      <c r="P103" s="17"/>
      <c r="Q103" s="6"/>
      <c r="R103" s="6"/>
      <c r="S103" s="17"/>
      <c r="T103" s="6"/>
      <c r="U103" s="6"/>
      <c r="V103" s="6"/>
    </row>
    <row r="104" spans="1:22" ht="16.5" customHeight="1">
      <c r="A104" s="9"/>
      <c r="B104" s="9"/>
      <c r="C104" s="12"/>
      <c r="D104" s="12"/>
      <c r="E104" s="12"/>
      <c r="F104" s="12"/>
      <c r="G104" s="12"/>
      <c r="H104" s="12"/>
      <c r="I104" s="17"/>
      <c r="J104" s="6"/>
      <c r="K104" s="6"/>
      <c r="L104" s="6"/>
      <c r="M104" s="6"/>
      <c r="N104" s="17"/>
      <c r="O104" s="6"/>
      <c r="P104" s="17"/>
      <c r="Q104" s="6"/>
      <c r="R104" s="6"/>
      <c r="S104" s="17"/>
      <c r="T104" s="6"/>
      <c r="U104" s="6"/>
      <c r="V104" s="6"/>
    </row>
    <row r="105" spans="1:22" ht="16.5" customHeight="1">
      <c r="A105" s="9"/>
      <c r="B105" s="9"/>
      <c r="C105" s="12"/>
      <c r="D105" s="12"/>
      <c r="E105" s="12"/>
      <c r="F105" s="12"/>
      <c r="G105" s="12"/>
      <c r="H105" s="12"/>
      <c r="I105" s="17"/>
      <c r="J105" s="6"/>
      <c r="K105" s="6"/>
      <c r="L105" s="6"/>
      <c r="M105" s="6"/>
      <c r="N105" s="17"/>
      <c r="O105" s="6"/>
      <c r="P105" s="17"/>
      <c r="Q105" s="6"/>
      <c r="R105" s="6"/>
      <c r="S105" s="17"/>
      <c r="T105" s="6"/>
      <c r="U105" s="6"/>
      <c r="V105" s="6"/>
    </row>
    <row r="106" spans="1:22" ht="16.5" customHeight="1">
      <c r="A106" s="9"/>
      <c r="B106" s="9"/>
      <c r="C106" s="12"/>
      <c r="D106" s="12"/>
      <c r="E106" s="12"/>
      <c r="F106" s="12"/>
      <c r="G106" s="12"/>
      <c r="H106" s="12"/>
      <c r="I106" s="17"/>
      <c r="J106" s="6"/>
      <c r="K106" s="6"/>
      <c r="L106" s="6"/>
      <c r="M106" s="6"/>
      <c r="N106" s="17"/>
      <c r="O106" s="6"/>
      <c r="P106" s="17"/>
      <c r="Q106" s="6"/>
      <c r="R106" s="6"/>
      <c r="S106" s="17"/>
      <c r="T106" s="6"/>
      <c r="U106" s="6"/>
      <c r="V106" s="6"/>
    </row>
    <row r="107" spans="1:22" ht="16.5" customHeight="1">
      <c r="A107" s="9"/>
      <c r="B107" s="9"/>
      <c r="C107" s="13"/>
      <c r="D107" s="12"/>
      <c r="E107" s="12"/>
      <c r="F107" s="12"/>
      <c r="G107" s="12"/>
      <c r="H107" s="12"/>
      <c r="I107" s="17"/>
      <c r="J107" s="6"/>
      <c r="K107" s="6"/>
      <c r="L107" s="6"/>
      <c r="M107" s="6"/>
      <c r="N107" s="17"/>
      <c r="O107" s="6"/>
      <c r="P107" s="17"/>
      <c r="Q107" s="6"/>
      <c r="R107" s="6"/>
      <c r="S107" s="17"/>
      <c r="T107" s="6"/>
      <c r="U107" s="6"/>
      <c r="V107" s="6"/>
    </row>
    <row r="108" spans="1:22" ht="16.5" customHeight="1">
      <c r="A108" s="9"/>
      <c r="B108" s="9"/>
      <c r="C108" s="13"/>
      <c r="D108" s="12"/>
      <c r="E108" s="12"/>
      <c r="F108" s="12"/>
      <c r="G108" s="12"/>
      <c r="H108" s="12"/>
      <c r="I108" s="17"/>
      <c r="J108" s="6"/>
      <c r="K108" s="6"/>
      <c r="L108" s="6"/>
      <c r="M108" s="6"/>
      <c r="N108" s="17"/>
      <c r="O108" s="6"/>
      <c r="P108" s="17"/>
      <c r="Q108" s="6"/>
      <c r="R108" s="6"/>
      <c r="S108" s="17"/>
      <c r="T108" s="6"/>
      <c r="U108" s="6"/>
      <c r="V108" s="6"/>
    </row>
    <row r="109" spans="1:8" ht="16.5" customHeight="1">
      <c r="A109" s="9"/>
      <c r="B109" s="9"/>
      <c r="C109" s="9"/>
      <c r="D109" s="9"/>
      <c r="E109" s="9"/>
      <c r="F109" s="9"/>
      <c r="G109" s="9"/>
      <c r="H109" s="9"/>
    </row>
    <row r="110" spans="1:8" ht="16.5" customHeight="1">
      <c r="A110" s="9"/>
      <c r="B110" s="9"/>
      <c r="C110" s="9"/>
      <c r="D110" s="9"/>
      <c r="E110" s="9"/>
      <c r="F110" s="9"/>
      <c r="G110" s="9"/>
      <c r="H110" s="9"/>
    </row>
    <row r="111" spans="1:8" ht="16.5" customHeight="1">
      <c r="A111" s="9"/>
      <c r="B111" s="9"/>
      <c r="C111" s="9"/>
      <c r="D111" s="9"/>
      <c r="E111" s="9"/>
      <c r="F111" s="9"/>
      <c r="G111" s="9"/>
      <c r="H111" s="9"/>
    </row>
    <row r="112" spans="1:8" ht="16.5" customHeight="1">
      <c r="A112" s="9"/>
      <c r="B112" s="105"/>
      <c r="C112" s="9"/>
      <c r="D112" s="9"/>
      <c r="E112" s="9"/>
      <c r="F112" s="9"/>
      <c r="G112" s="9"/>
      <c r="H112" s="9"/>
    </row>
    <row r="113" spans="3:19" s="3" customFormat="1" ht="16.5" customHeight="1">
      <c r="C113" s="4"/>
      <c r="I113" s="19"/>
      <c r="N113" s="19"/>
      <c r="P113" s="19"/>
      <c r="S113" s="19"/>
    </row>
    <row r="114" spans="1:8" ht="16.5" customHeight="1">
      <c r="A114" s="9"/>
      <c r="B114" s="9"/>
      <c r="C114" s="9"/>
      <c r="D114" s="9"/>
      <c r="E114" s="9"/>
      <c r="F114" s="9"/>
      <c r="G114" s="9"/>
      <c r="H114" s="9"/>
    </row>
    <row r="115" spans="1:8" ht="16.5" customHeight="1">
      <c r="A115" s="9"/>
      <c r="B115" s="9"/>
      <c r="C115" s="106"/>
      <c r="D115" s="9"/>
      <c r="E115" s="9"/>
      <c r="F115" s="9"/>
      <c r="G115" s="9"/>
      <c r="H115" s="9"/>
    </row>
    <row r="116" spans="1:8" ht="16.5" customHeight="1">
      <c r="A116" s="9"/>
      <c r="B116" s="9"/>
      <c r="C116" s="9"/>
      <c r="D116" s="9"/>
      <c r="E116" s="9"/>
      <c r="F116" s="9"/>
      <c r="G116" s="9"/>
      <c r="H116" s="9"/>
    </row>
    <row r="117" spans="9:19" s="3" customFormat="1" ht="16.5" customHeight="1">
      <c r="I117" s="19"/>
      <c r="N117" s="19"/>
      <c r="P117" s="19"/>
      <c r="S117" s="19"/>
    </row>
    <row r="118" spans="1:8" ht="16.5" customHeight="1">
      <c r="A118" s="9"/>
      <c r="B118" s="9"/>
      <c r="C118" s="9"/>
      <c r="D118" s="9"/>
      <c r="E118" s="9"/>
      <c r="F118" s="9"/>
      <c r="G118" s="9"/>
      <c r="H118" s="9"/>
    </row>
    <row r="119" spans="1:8" ht="16.5" customHeight="1">
      <c r="A119" s="9"/>
      <c r="B119" s="9"/>
      <c r="C119" s="9"/>
      <c r="D119" s="9"/>
      <c r="E119" s="9"/>
      <c r="F119" s="9"/>
      <c r="G119" s="9"/>
      <c r="H119" s="9"/>
    </row>
    <row r="120" spans="9:19" s="3" customFormat="1" ht="16.5" customHeight="1">
      <c r="I120" s="19"/>
      <c r="N120" s="19"/>
      <c r="P120" s="19"/>
      <c r="S120" s="19"/>
    </row>
    <row r="121" spans="1:8" ht="16.5" customHeight="1">
      <c r="A121" s="9"/>
      <c r="B121" s="9"/>
      <c r="C121" s="106"/>
      <c r="D121" s="9"/>
      <c r="E121" s="9"/>
      <c r="F121" s="9"/>
      <c r="G121" s="9"/>
      <c r="H121" s="9"/>
    </row>
    <row r="122" spans="1:8" ht="16.5" customHeight="1">
      <c r="A122" s="9"/>
      <c r="B122" s="9"/>
      <c r="C122" s="9"/>
      <c r="D122" s="9"/>
      <c r="E122" s="9"/>
      <c r="F122" s="9"/>
      <c r="G122" s="9"/>
      <c r="H122" s="9"/>
    </row>
    <row r="123" spans="1:8" ht="16.5" customHeight="1">
      <c r="A123" s="9"/>
      <c r="B123" s="9"/>
      <c r="C123" s="106"/>
      <c r="D123" s="9"/>
      <c r="E123" s="9"/>
      <c r="F123" s="9"/>
      <c r="G123" s="9"/>
      <c r="H123" s="9"/>
    </row>
    <row r="124" spans="3:19" s="3" customFormat="1" ht="16.5" customHeight="1">
      <c r="C124" s="4"/>
      <c r="I124" s="19"/>
      <c r="N124" s="19"/>
      <c r="P124" s="19"/>
      <c r="S124" s="19"/>
    </row>
    <row r="125" spans="1:8" ht="16.5" customHeight="1">
      <c r="A125" s="9"/>
      <c r="B125" s="9"/>
      <c r="C125" s="106"/>
      <c r="D125" s="9"/>
      <c r="E125" s="9"/>
      <c r="F125" s="9"/>
      <c r="G125" s="9"/>
      <c r="H125" s="9"/>
    </row>
    <row r="126" spans="1:8" ht="16.5" customHeight="1">
      <c r="A126" s="9"/>
      <c r="B126" s="9"/>
      <c r="C126" s="106"/>
      <c r="D126" s="9"/>
      <c r="E126" s="9"/>
      <c r="F126" s="9"/>
      <c r="G126" s="9"/>
      <c r="H126" s="9"/>
    </row>
    <row r="127" spans="1:8" ht="16.5" customHeight="1">
      <c r="A127" s="9"/>
      <c r="B127" s="9"/>
      <c r="C127" s="106"/>
      <c r="D127" s="9"/>
      <c r="E127" s="9"/>
      <c r="F127" s="9"/>
      <c r="G127" s="9"/>
      <c r="H127" s="9"/>
    </row>
    <row r="128" spans="9:19" s="3" customFormat="1" ht="16.5" customHeight="1">
      <c r="I128" s="19"/>
      <c r="N128" s="19"/>
      <c r="P128" s="19"/>
      <c r="S128" s="19"/>
    </row>
    <row r="129" spans="1:8" ht="16.5" customHeight="1">
      <c r="A129" s="9"/>
      <c r="B129" s="9"/>
      <c r="C129" s="106"/>
      <c r="D129" s="9"/>
      <c r="E129" s="9"/>
      <c r="F129" s="9"/>
      <c r="G129" s="9"/>
      <c r="H129" s="9"/>
    </row>
    <row r="130" spans="1:8" ht="16.5" customHeight="1">
      <c r="A130" s="9"/>
      <c r="B130" s="9"/>
      <c r="C130" s="9"/>
      <c r="D130" s="9"/>
      <c r="E130" s="9"/>
      <c r="F130" s="9"/>
      <c r="G130" s="9"/>
      <c r="H130" s="9"/>
    </row>
    <row r="131" spans="1:8" ht="16.5" customHeight="1">
      <c r="A131" s="9"/>
      <c r="B131" s="9"/>
      <c r="C131" s="106"/>
      <c r="D131" s="9"/>
      <c r="E131" s="9"/>
      <c r="F131" s="9"/>
      <c r="G131" s="9"/>
      <c r="H131" s="9"/>
    </row>
    <row r="132" spans="1:8" ht="16.5" customHeight="1">
      <c r="A132" s="9"/>
      <c r="B132" s="9"/>
      <c r="C132" s="106"/>
      <c r="D132" s="9"/>
      <c r="E132" s="9"/>
      <c r="F132" s="9"/>
      <c r="G132" s="9"/>
      <c r="H132" s="9"/>
    </row>
    <row r="133" spans="1:8" ht="16.5" customHeight="1">
      <c r="A133" s="9"/>
      <c r="B133" s="9"/>
      <c r="C133" s="106"/>
      <c r="D133" s="9"/>
      <c r="E133" s="9"/>
      <c r="F133" s="9"/>
      <c r="G133" s="9"/>
      <c r="H133" s="9"/>
    </row>
    <row r="134" spans="1:8" ht="16.5" customHeight="1">
      <c r="A134" s="9"/>
      <c r="B134" s="9"/>
      <c r="C134" s="106"/>
      <c r="D134" s="9"/>
      <c r="E134" s="9"/>
      <c r="F134" s="9"/>
      <c r="G134" s="9"/>
      <c r="H134" s="9"/>
    </row>
    <row r="135" spans="1:8" ht="16.5" customHeight="1">
      <c r="A135" s="9"/>
      <c r="B135" s="9"/>
      <c r="C135" s="106"/>
      <c r="D135" s="9"/>
      <c r="E135" s="9"/>
      <c r="F135" s="9"/>
      <c r="G135" s="9"/>
      <c r="H135" s="9"/>
    </row>
    <row r="136" spans="1:8" ht="16.5" customHeight="1">
      <c r="A136" s="9"/>
      <c r="B136" s="9"/>
      <c r="C136" s="106"/>
      <c r="D136" s="9"/>
      <c r="E136" s="9"/>
      <c r="F136" s="9"/>
      <c r="G136" s="9"/>
      <c r="H136" s="9"/>
    </row>
    <row r="137" spans="1:8" ht="16.5" customHeight="1">
      <c r="A137" s="9"/>
      <c r="B137" s="9"/>
      <c r="C137" s="9"/>
      <c r="D137" s="9"/>
      <c r="E137" s="9"/>
      <c r="F137" s="9"/>
      <c r="G137" s="9"/>
      <c r="H137" s="9"/>
    </row>
    <row r="138" spans="1:8" ht="16.5" customHeight="1">
      <c r="A138" s="9"/>
      <c r="B138" s="9"/>
      <c r="C138" s="9"/>
      <c r="D138" s="9"/>
      <c r="E138" s="9"/>
      <c r="F138" s="9"/>
      <c r="G138" s="9"/>
      <c r="H138" s="9"/>
    </row>
    <row r="139" spans="1:8" ht="16.5" customHeight="1">
      <c r="A139" s="9"/>
      <c r="B139" s="9"/>
      <c r="C139" s="9"/>
      <c r="D139" s="9"/>
      <c r="E139" s="9"/>
      <c r="F139" s="9"/>
      <c r="G139" s="9"/>
      <c r="H139" s="9"/>
    </row>
    <row r="140" spans="1:8" ht="16.5" customHeight="1">
      <c r="A140" s="9"/>
      <c r="B140" s="9"/>
      <c r="C140" s="106"/>
      <c r="D140" s="9"/>
      <c r="E140" s="9"/>
      <c r="F140" s="9"/>
      <c r="G140" s="9"/>
      <c r="H140" s="9"/>
    </row>
    <row r="141" spans="1:8" ht="16.5" customHeight="1">
      <c r="A141" s="9"/>
      <c r="B141" s="9"/>
      <c r="C141" s="106"/>
      <c r="D141" s="9"/>
      <c r="E141" s="9"/>
      <c r="F141" s="9"/>
      <c r="G141" s="9"/>
      <c r="H141" s="9"/>
    </row>
    <row r="142" spans="1:8" ht="16.5" customHeight="1">
      <c r="A142" s="9"/>
      <c r="B142" s="9"/>
      <c r="C142" s="106"/>
      <c r="D142" s="9"/>
      <c r="E142" s="9"/>
      <c r="F142" s="9"/>
      <c r="G142" s="9"/>
      <c r="H142" s="9"/>
    </row>
    <row r="143" spans="1:8" ht="16.5" customHeight="1">
      <c r="A143" s="9"/>
      <c r="B143" s="9"/>
      <c r="C143" s="106"/>
      <c r="D143" s="9"/>
      <c r="E143" s="9"/>
      <c r="F143" s="9"/>
      <c r="G143" s="9"/>
      <c r="H143" s="9"/>
    </row>
    <row r="144" spans="1:8" ht="16.5" customHeight="1">
      <c r="A144" s="9"/>
      <c r="B144" s="9"/>
      <c r="C144" s="106"/>
      <c r="D144" s="9"/>
      <c r="E144" s="9"/>
      <c r="F144" s="9"/>
      <c r="G144" s="9"/>
      <c r="H144" s="9"/>
    </row>
    <row r="145" spans="1:8" ht="16.5" customHeight="1">
      <c r="A145" s="9"/>
      <c r="B145" s="9"/>
      <c r="C145" s="9"/>
      <c r="D145" s="9"/>
      <c r="E145" s="9"/>
      <c r="F145" s="9"/>
      <c r="G145" s="9"/>
      <c r="H145" s="9"/>
    </row>
    <row r="146" spans="1:8" ht="16.5" customHeight="1">
      <c r="A146" s="9"/>
      <c r="B146" s="9"/>
      <c r="C146" s="106"/>
      <c r="D146" s="9"/>
      <c r="E146" s="9"/>
      <c r="F146" s="9"/>
      <c r="G146" s="9"/>
      <c r="H146" s="9"/>
    </row>
    <row r="147" spans="1:8" ht="16.5" customHeight="1">
      <c r="A147" s="9"/>
      <c r="B147" s="9"/>
      <c r="C147" s="9"/>
      <c r="D147" s="9"/>
      <c r="E147" s="9"/>
      <c r="F147" s="9"/>
      <c r="G147" s="9"/>
      <c r="H147" s="9"/>
    </row>
    <row r="148" spans="1:8" ht="16.5" customHeight="1">
      <c r="A148" s="9"/>
      <c r="B148" s="9"/>
      <c r="C148" s="9"/>
      <c r="D148" s="9"/>
      <c r="E148" s="9"/>
      <c r="F148" s="9"/>
      <c r="G148" s="9"/>
      <c r="H148" s="9"/>
    </row>
    <row r="149" spans="1:8" ht="16.5" customHeight="1">
      <c r="A149" s="9"/>
      <c r="B149" s="9"/>
      <c r="C149" s="106"/>
      <c r="D149" s="9"/>
      <c r="E149" s="9"/>
      <c r="F149" s="9"/>
      <c r="G149" s="9"/>
      <c r="H149" s="9"/>
    </row>
    <row r="150" spans="1:8" ht="16.5" customHeight="1">
      <c r="A150" s="9"/>
      <c r="B150" s="9"/>
      <c r="C150" s="106"/>
      <c r="D150" s="9"/>
      <c r="E150" s="9"/>
      <c r="F150" s="9"/>
      <c r="G150" s="9"/>
      <c r="H150" s="9"/>
    </row>
    <row r="151" spans="1:8" ht="16.5" customHeight="1">
      <c r="A151" s="9"/>
      <c r="B151" s="9"/>
      <c r="C151" s="106"/>
      <c r="D151" s="9"/>
      <c r="E151" s="9"/>
      <c r="F151" s="9"/>
      <c r="G151" s="9"/>
      <c r="H151" s="9"/>
    </row>
    <row r="152" spans="1:8" ht="16.5" customHeight="1">
      <c r="A152" s="9"/>
      <c r="B152" s="9"/>
      <c r="C152" s="9"/>
      <c r="D152" s="9"/>
      <c r="E152" s="9"/>
      <c r="F152" s="9"/>
      <c r="G152" s="9"/>
      <c r="H152" s="9"/>
    </row>
    <row r="153" spans="1:8" ht="16.5" customHeight="1">
      <c r="A153" s="9"/>
      <c r="B153" s="9"/>
      <c r="C153" s="9"/>
      <c r="D153" s="9"/>
      <c r="E153" s="9"/>
      <c r="F153" s="9"/>
      <c r="G153" s="9"/>
      <c r="H153" s="9"/>
    </row>
    <row r="154" spans="1:8" ht="16.5" customHeight="1">
      <c r="A154" s="9"/>
      <c r="B154" s="9"/>
      <c r="C154" s="106"/>
      <c r="D154" s="9"/>
      <c r="E154" s="9"/>
      <c r="F154" s="9"/>
      <c r="G154" s="9"/>
      <c r="H154" s="9"/>
    </row>
    <row r="155" spans="1:8" ht="16.5" customHeight="1">
      <c r="A155" s="9"/>
      <c r="B155" s="9"/>
      <c r="C155" s="9"/>
      <c r="D155" s="9"/>
      <c r="E155" s="9"/>
      <c r="F155" s="9"/>
      <c r="G155" s="9"/>
      <c r="H155" s="9"/>
    </row>
    <row r="156" spans="1:8" ht="16.5" customHeight="1">
      <c r="A156" s="9"/>
      <c r="B156" s="9"/>
      <c r="C156" s="9"/>
      <c r="D156" s="9"/>
      <c r="E156" s="9"/>
      <c r="F156" s="9"/>
      <c r="G156" s="9"/>
      <c r="H156" s="9"/>
    </row>
    <row r="157" spans="1:8" ht="16.5" customHeight="1">
      <c r="A157" s="9"/>
      <c r="B157" s="9"/>
      <c r="C157" s="9"/>
      <c r="D157" s="9"/>
      <c r="E157" s="9"/>
      <c r="F157" s="9"/>
      <c r="G157" s="9"/>
      <c r="H157" s="9"/>
    </row>
    <row r="158" spans="1:8" ht="16.5" customHeight="1">
      <c r="A158" s="9"/>
      <c r="B158" s="105"/>
      <c r="C158" s="9"/>
      <c r="D158" s="9"/>
      <c r="E158" s="9"/>
      <c r="F158" s="9"/>
      <c r="G158" s="9"/>
      <c r="H158" s="9"/>
    </row>
    <row r="159" spans="1:8" ht="16.5" customHeight="1">
      <c r="A159" s="9"/>
      <c r="B159" s="9"/>
      <c r="C159" s="106"/>
      <c r="D159" s="9"/>
      <c r="E159" s="9"/>
      <c r="F159" s="9"/>
      <c r="G159" s="9"/>
      <c r="H159" s="9"/>
    </row>
    <row r="160" spans="1:8" ht="16.5" customHeight="1">
      <c r="A160" s="9"/>
      <c r="B160" s="9"/>
      <c r="C160" s="106"/>
      <c r="D160" s="9"/>
      <c r="E160" s="9"/>
      <c r="F160" s="9"/>
      <c r="G160" s="9"/>
      <c r="H160" s="9"/>
    </row>
    <row r="161" spans="1:8" ht="16.5" customHeight="1">
      <c r="A161" s="9"/>
      <c r="B161" s="9"/>
      <c r="C161" s="106"/>
      <c r="D161" s="9"/>
      <c r="E161" s="9"/>
      <c r="F161" s="9"/>
      <c r="G161" s="9"/>
      <c r="H161" s="9"/>
    </row>
    <row r="162" spans="1:8" ht="16.5" customHeight="1">
      <c r="A162" s="9"/>
      <c r="B162" s="9"/>
      <c r="C162" s="9"/>
      <c r="D162" s="9"/>
      <c r="E162" s="9"/>
      <c r="F162" s="9"/>
      <c r="G162" s="9"/>
      <c r="H162" s="9"/>
    </row>
    <row r="163" spans="1:8" ht="16.5" customHeight="1">
      <c r="A163" s="9"/>
      <c r="B163" s="9"/>
      <c r="C163" s="9"/>
      <c r="D163" s="9"/>
      <c r="E163" s="9"/>
      <c r="F163" s="9"/>
      <c r="G163" s="9"/>
      <c r="H163" s="9"/>
    </row>
    <row r="164" spans="1:8" ht="16.5" customHeight="1">
      <c r="A164" s="9"/>
      <c r="B164" s="9"/>
      <c r="C164" s="9"/>
      <c r="D164" s="9"/>
      <c r="E164" s="9"/>
      <c r="F164" s="9"/>
      <c r="G164" s="9"/>
      <c r="H164" s="9"/>
    </row>
    <row r="165" spans="1:8" ht="16.5" customHeight="1">
      <c r="A165" s="9"/>
      <c r="B165" s="9"/>
      <c r="C165" s="106"/>
      <c r="D165" s="9"/>
      <c r="E165" s="9"/>
      <c r="F165" s="9"/>
      <c r="G165" s="9"/>
      <c r="H165" s="9"/>
    </row>
    <row r="166" spans="1:8" ht="16.5" customHeight="1">
      <c r="A166" s="9"/>
      <c r="B166" s="9"/>
      <c r="C166" s="9"/>
      <c r="D166" s="9"/>
      <c r="E166" s="9"/>
      <c r="F166" s="9"/>
      <c r="G166" s="9"/>
      <c r="H166" s="9"/>
    </row>
    <row r="167" spans="1:8" ht="16.5" customHeight="1">
      <c r="A167" s="9"/>
      <c r="B167" s="9"/>
      <c r="C167" s="9"/>
      <c r="D167" s="9"/>
      <c r="E167" s="9"/>
      <c r="F167" s="9"/>
      <c r="G167" s="9"/>
      <c r="H167" s="9"/>
    </row>
    <row r="168" spans="1:8" ht="16.5" customHeight="1">
      <c r="A168" s="9"/>
      <c r="B168" s="9"/>
      <c r="C168" s="9"/>
      <c r="D168" s="9"/>
      <c r="E168" s="9"/>
      <c r="F168" s="9"/>
      <c r="G168" s="9"/>
      <c r="H168" s="9"/>
    </row>
    <row r="169" spans="1:8" ht="16.5" customHeight="1">
      <c r="A169" s="9"/>
      <c r="B169" s="9"/>
      <c r="C169" s="106"/>
      <c r="D169" s="9"/>
      <c r="E169" s="9"/>
      <c r="F169" s="9"/>
      <c r="G169" s="9"/>
      <c r="H169" s="9"/>
    </row>
    <row r="170" spans="1:8" ht="16.5" customHeight="1">
      <c r="A170" s="9"/>
      <c r="B170" s="9"/>
      <c r="C170" s="106"/>
      <c r="D170" s="9"/>
      <c r="E170" s="9"/>
      <c r="F170" s="9"/>
      <c r="G170" s="9"/>
      <c r="H170" s="9"/>
    </row>
    <row r="171" spans="1:8" ht="16.5" customHeight="1">
      <c r="A171" s="9"/>
      <c r="B171" s="9"/>
      <c r="C171" s="9"/>
      <c r="D171" s="9"/>
      <c r="E171" s="9"/>
      <c r="F171" s="9"/>
      <c r="G171" s="9"/>
      <c r="H171" s="9"/>
    </row>
    <row r="172" spans="1:8" ht="16.5" customHeight="1">
      <c r="A172" s="9"/>
      <c r="B172" s="9"/>
      <c r="C172" s="106"/>
      <c r="D172" s="9"/>
      <c r="E172" s="9"/>
      <c r="F172" s="9"/>
      <c r="G172" s="9"/>
      <c r="H172" s="9"/>
    </row>
    <row r="173" spans="1:8" ht="16.5" customHeight="1">
      <c r="A173" s="9"/>
      <c r="B173" s="9"/>
      <c r="C173" s="9"/>
      <c r="D173" s="9"/>
      <c r="E173" s="9"/>
      <c r="F173" s="9"/>
      <c r="G173" s="9"/>
      <c r="H173" s="9"/>
    </row>
    <row r="174" spans="1:8" ht="16.5" customHeight="1">
      <c r="A174" s="9"/>
      <c r="B174" s="9"/>
      <c r="C174" s="9"/>
      <c r="D174" s="9"/>
      <c r="E174" s="9"/>
      <c r="F174" s="9"/>
      <c r="G174" s="9"/>
      <c r="H174" s="9"/>
    </row>
    <row r="175" spans="1:8" ht="16.5" customHeight="1">
      <c r="A175" s="9"/>
      <c r="B175" s="9"/>
      <c r="C175" s="106"/>
      <c r="D175" s="9"/>
      <c r="E175" s="9"/>
      <c r="F175" s="9"/>
      <c r="G175" s="9"/>
      <c r="H175" s="9"/>
    </row>
    <row r="176" spans="1:8" ht="16.5" customHeight="1">
      <c r="A176" s="9"/>
      <c r="B176" s="9"/>
      <c r="C176" s="9"/>
      <c r="D176" s="9"/>
      <c r="E176" s="9"/>
      <c r="F176" s="9"/>
      <c r="G176" s="9"/>
      <c r="H176" s="9"/>
    </row>
    <row r="177" spans="1:8" ht="16.5" customHeight="1">
      <c r="A177" s="9"/>
      <c r="B177" s="9"/>
      <c r="C177" s="106"/>
      <c r="D177" s="9"/>
      <c r="E177" s="9"/>
      <c r="F177" s="9"/>
      <c r="G177" s="9"/>
      <c r="H177" s="9"/>
    </row>
    <row r="178" spans="1:8" ht="16.5" customHeight="1">
      <c r="A178" s="9"/>
      <c r="B178" s="9"/>
      <c r="C178" s="9"/>
      <c r="D178" s="9"/>
      <c r="E178" s="9"/>
      <c r="F178" s="9"/>
      <c r="G178" s="9"/>
      <c r="H178" s="9"/>
    </row>
    <row r="179" spans="1:8" ht="16.5" customHeight="1">
      <c r="A179" s="9"/>
      <c r="B179" s="9"/>
      <c r="C179" s="9"/>
      <c r="D179" s="9"/>
      <c r="E179" s="9"/>
      <c r="F179" s="9"/>
      <c r="G179" s="9"/>
      <c r="H179" s="9"/>
    </row>
    <row r="180" spans="1:8" ht="16.5" customHeight="1">
      <c r="A180" s="9"/>
      <c r="B180" s="9"/>
      <c r="C180" s="9"/>
      <c r="D180" s="9"/>
      <c r="E180" s="9"/>
      <c r="F180" s="9"/>
      <c r="G180" s="9"/>
      <c r="H180" s="9"/>
    </row>
    <row r="181" spans="1:8" ht="16.5" customHeight="1">
      <c r="A181" s="9"/>
      <c r="B181" s="9"/>
      <c r="C181" s="9"/>
      <c r="D181" s="9"/>
      <c r="E181" s="9"/>
      <c r="F181" s="9"/>
      <c r="G181" s="9"/>
      <c r="H181" s="9"/>
    </row>
    <row r="182" spans="1:8" ht="16.5" customHeight="1">
      <c r="A182" s="9"/>
      <c r="B182" s="9"/>
      <c r="C182" s="9"/>
      <c r="D182" s="9"/>
      <c r="E182" s="9"/>
      <c r="F182" s="9"/>
      <c r="G182" s="9"/>
      <c r="H182" s="9"/>
    </row>
    <row r="183" spans="1:8" ht="16.5" customHeight="1">
      <c r="A183" s="9"/>
      <c r="B183" s="9"/>
      <c r="C183" s="9"/>
      <c r="D183" s="9"/>
      <c r="E183" s="9"/>
      <c r="F183" s="9"/>
      <c r="G183" s="9"/>
      <c r="H183" s="9"/>
    </row>
    <row r="184" spans="1:8" ht="16.5" customHeight="1">
      <c r="A184" s="9"/>
      <c r="B184" s="9"/>
      <c r="C184" s="9"/>
      <c r="D184" s="9"/>
      <c r="E184" s="9"/>
      <c r="F184" s="9"/>
      <c r="G184" s="9"/>
      <c r="H184" s="9"/>
    </row>
    <row r="185" spans="1:8" ht="16.5" customHeight="1">
      <c r="A185" s="9"/>
      <c r="B185" s="9"/>
      <c r="C185" s="9"/>
      <c r="D185" s="9"/>
      <c r="E185" s="9"/>
      <c r="F185" s="9"/>
      <c r="G185" s="9"/>
      <c r="H185" s="9"/>
    </row>
    <row r="186" spans="1:8" ht="16.5" customHeight="1">
      <c r="A186" s="9"/>
      <c r="B186" s="9"/>
      <c r="C186" s="9"/>
      <c r="D186" s="9"/>
      <c r="E186" s="9"/>
      <c r="F186" s="9"/>
      <c r="G186" s="9"/>
      <c r="H186" s="9"/>
    </row>
    <row r="187" spans="1:8" ht="16.5" customHeight="1">
      <c r="A187" s="9"/>
      <c r="B187" s="9"/>
      <c r="C187" s="9"/>
      <c r="D187" s="9"/>
      <c r="E187" s="9"/>
      <c r="F187" s="9"/>
      <c r="G187" s="9"/>
      <c r="H187" s="9"/>
    </row>
    <row r="188" spans="1:8" ht="16.5" customHeight="1">
      <c r="A188" s="9"/>
      <c r="B188" s="9"/>
      <c r="C188" s="9"/>
      <c r="D188" s="9"/>
      <c r="E188" s="9"/>
      <c r="F188" s="9"/>
      <c r="G188" s="9"/>
      <c r="H188" s="9"/>
    </row>
    <row r="189" spans="1:8" ht="16.5" customHeight="1">
      <c r="A189" s="9"/>
      <c r="B189" s="9"/>
      <c r="C189" s="9"/>
      <c r="D189" s="9"/>
      <c r="E189" s="9"/>
      <c r="F189" s="9"/>
      <c r="G189" s="9"/>
      <c r="H189" s="9"/>
    </row>
    <row r="190" spans="1:8" ht="16.5" customHeight="1">
      <c r="A190" s="9"/>
      <c r="B190" s="9"/>
      <c r="C190" s="9"/>
      <c r="D190" s="9"/>
      <c r="E190" s="9"/>
      <c r="F190" s="9"/>
      <c r="G190" s="9"/>
      <c r="H190" s="9"/>
    </row>
    <row r="191" spans="1:8" ht="16.5" customHeight="1">
      <c r="A191" s="9"/>
      <c r="B191" s="9"/>
      <c r="C191" s="9"/>
      <c r="D191" s="9"/>
      <c r="E191" s="9"/>
      <c r="F191" s="9"/>
      <c r="G191" s="9"/>
      <c r="H191" s="9"/>
    </row>
    <row r="192" spans="1:8" ht="16.5" customHeight="1">
      <c r="A192" s="9"/>
      <c r="B192" s="9"/>
      <c r="C192" s="9"/>
      <c r="D192" s="9"/>
      <c r="E192" s="9"/>
      <c r="F192" s="9"/>
      <c r="G192" s="9"/>
      <c r="H192" s="9"/>
    </row>
    <row r="193" spans="1:8" ht="16.5" customHeight="1">
      <c r="A193" s="9"/>
      <c r="B193" s="9"/>
      <c r="C193" s="9"/>
      <c r="D193" s="9"/>
      <c r="E193" s="9"/>
      <c r="F193" s="9"/>
      <c r="G193" s="9"/>
      <c r="H193" s="9"/>
    </row>
    <row r="194" spans="1:8" ht="16.5" customHeight="1">
      <c r="A194" s="9"/>
      <c r="B194" s="9"/>
      <c r="C194" s="9"/>
      <c r="D194" s="9"/>
      <c r="E194" s="9"/>
      <c r="F194" s="9"/>
      <c r="G194" s="9"/>
      <c r="H194" s="9"/>
    </row>
    <row r="195" spans="1:8" ht="16.5" customHeight="1">
      <c r="A195" s="9"/>
      <c r="B195" s="9"/>
      <c r="C195" s="9"/>
      <c r="D195" s="9"/>
      <c r="E195" s="9"/>
      <c r="F195" s="9"/>
      <c r="G195" s="9"/>
      <c r="H195" s="9"/>
    </row>
    <row r="196" spans="1:8" ht="16.5" customHeight="1">
      <c r="A196" s="9"/>
      <c r="B196" s="9"/>
      <c r="C196" s="9"/>
      <c r="D196" s="9"/>
      <c r="E196" s="9"/>
      <c r="F196" s="9"/>
      <c r="G196" s="9"/>
      <c r="H196" s="9"/>
    </row>
    <row r="197" spans="1:8" ht="16.5" customHeight="1">
      <c r="A197" s="9"/>
      <c r="B197" s="9"/>
      <c r="C197" s="9"/>
      <c r="D197" s="9"/>
      <c r="E197" s="9"/>
      <c r="F197" s="9"/>
      <c r="G197" s="9"/>
      <c r="H197" s="9"/>
    </row>
    <row r="198" spans="1:8" ht="16.5" customHeight="1">
      <c r="A198" s="9"/>
      <c r="B198" s="9"/>
      <c r="C198" s="9"/>
      <c r="D198" s="9"/>
      <c r="E198" s="9"/>
      <c r="F198" s="9"/>
      <c r="G198" s="9"/>
      <c r="H198" s="9"/>
    </row>
    <row r="199" spans="1:8" ht="16.5" customHeight="1">
      <c r="A199" s="9"/>
      <c r="B199" s="9"/>
      <c r="C199" s="9"/>
      <c r="D199" s="9"/>
      <c r="E199" s="9"/>
      <c r="F199" s="9"/>
      <c r="G199" s="9"/>
      <c r="H199" s="9"/>
    </row>
    <row r="200" spans="1:8" ht="16.5" customHeight="1">
      <c r="A200" s="9"/>
      <c r="B200" s="9"/>
      <c r="C200" s="9"/>
      <c r="D200" s="9"/>
      <c r="E200" s="9"/>
      <c r="F200" s="9"/>
      <c r="G200" s="9"/>
      <c r="H200" s="9"/>
    </row>
    <row r="201" spans="1:8" ht="16.5" customHeight="1">
      <c r="A201" s="9"/>
      <c r="B201" s="9"/>
      <c r="C201" s="9"/>
      <c r="D201" s="9"/>
      <c r="E201" s="9"/>
      <c r="F201" s="9"/>
      <c r="G201" s="9"/>
      <c r="H201" s="9"/>
    </row>
    <row r="202" spans="1:8" ht="16.5" customHeight="1">
      <c r="A202" s="9"/>
      <c r="B202" s="9"/>
      <c r="C202" s="9"/>
      <c r="D202" s="9"/>
      <c r="E202" s="9"/>
      <c r="F202" s="9"/>
      <c r="G202" s="9"/>
      <c r="H202" s="9"/>
    </row>
    <row r="203" spans="1:8" ht="16.5" customHeight="1">
      <c r="A203" s="9"/>
      <c r="B203" s="9"/>
      <c r="C203" s="9"/>
      <c r="D203" s="9"/>
      <c r="E203" s="9"/>
      <c r="F203" s="9"/>
      <c r="G203" s="9"/>
      <c r="H203" s="9"/>
    </row>
    <row r="204" spans="1:8" ht="16.5" customHeight="1">
      <c r="A204" s="9"/>
      <c r="B204" s="9"/>
      <c r="C204" s="9"/>
      <c r="D204" s="9"/>
      <c r="E204" s="9"/>
      <c r="F204" s="9"/>
      <c r="G204" s="9"/>
      <c r="H204" s="9"/>
    </row>
    <row r="205" spans="1:8" ht="16.5" customHeight="1">
      <c r="A205" s="9"/>
      <c r="B205" s="9"/>
      <c r="C205" s="9"/>
      <c r="D205" s="9"/>
      <c r="E205" s="9"/>
      <c r="F205" s="9"/>
      <c r="G205" s="9"/>
      <c r="H205" s="9"/>
    </row>
    <row r="206" spans="1:8" ht="16.5" customHeight="1">
      <c r="A206" s="9"/>
      <c r="B206" s="9"/>
      <c r="C206" s="9"/>
      <c r="D206" s="9"/>
      <c r="E206" s="9"/>
      <c r="F206" s="9"/>
      <c r="G206" s="9"/>
      <c r="H206" s="9"/>
    </row>
    <row r="207" spans="1:8" ht="16.5" customHeight="1">
      <c r="A207" s="9"/>
      <c r="B207" s="9"/>
      <c r="C207" s="9"/>
      <c r="D207" s="9"/>
      <c r="E207" s="9"/>
      <c r="F207" s="9"/>
      <c r="G207" s="9"/>
      <c r="H207" s="9"/>
    </row>
    <row r="208" spans="1:8" ht="16.5" customHeight="1">
      <c r="A208" s="9"/>
      <c r="B208" s="9"/>
      <c r="C208" s="9"/>
      <c r="D208" s="9"/>
      <c r="E208" s="9"/>
      <c r="F208" s="9"/>
      <c r="G208" s="9"/>
      <c r="H208" s="9"/>
    </row>
    <row r="209" spans="1:8" ht="16.5" customHeight="1">
      <c r="A209" s="9"/>
      <c r="B209" s="9"/>
      <c r="C209" s="9"/>
      <c r="D209" s="9"/>
      <c r="E209" s="9"/>
      <c r="F209" s="9"/>
      <c r="G209" s="9"/>
      <c r="H209" s="9"/>
    </row>
    <row r="210" spans="1:8" ht="16.5" customHeight="1">
      <c r="A210" s="9"/>
      <c r="B210" s="9"/>
      <c r="C210" s="9"/>
      <c r="D210" s="9"/>
      <c r="E210" s="9"/>
      <c r="F210" s="9"/>
      <c r="G210" s="9"/>
      <c r="H210" s="9"/>
    </row>
    <row r="211" spans="1:8" ht="16.5" customHeight="1">
      <c r="A211" s="9"/>
      <c r="B211" s="9"/>
      <c r="C211" s="9"/>
      <c r="D211" s="9"/>
      <c r="E211" s="9"/>
      <c r="F211" s="9"/>
      <c r="G211" s="9"/>
      <c r="H211" s="9"/>
    </row>
    <row r="212" spans="1:8" ht="16.5" customHeight="1">
      <c r="A212" s="9"/>
      <c r="B212" s="9"/>
      <c r="C212" s="9"/>
      <c r="D212" s="9"/>
      <c r="E212" s="9"/>
      <c r="F212" s="9"/>
      <c r="G212" s="9"/>
      <c r="H212" s="9"/>
    </row>
    <row r="213" spans="1:8" ht="16.5" customHeight="1">
      <c r="A213" s="9"/>
      <c r="B213" s="9"/>
      <c r="C213" s="9"/>
      <c r="D213" s="9"/>
      <c r="E213" s="9"/>
      <c r="F213" s="9"/>
      <c r="G213" s="9"/>
      <c r="H213" s="9"/>
    </row>
    <row r="214" spans="1:8" ht="16.5" customHeight="1">
      <c r="A214" s="9"/>
      <c r="B214" s="9"/>
      <c r="C214" s="9"/>
      <c r="D214" s="9"/>
      <c r="E214" s="9"/>
      <c r="F214" s="9"/>
      <c r="G214" s="9"/>
      <c r="H214" s="9"/>
    </row>
    <row r="215" spans="1:8" ht="16.5" customHeight="1">
      <c r="A215" s="9"/>
      <c r="B215" s="9"/>
      <c r="C215" s="9"/>
      <c r="D215" s="9"/>
      <c r="E215" s="9"/>
      <c r="F215" s="9"/>
      <c r="G215" s="9"/>
      <c r="H215" s="9"/>
    </row>
    <row r="216" spans="1:8" ht="16.5" customHeight="1">
      <c r="A216" s="9"/>
      <c r="B216" s="9"/>
      <c r="C216" s="9"/>
      <c r="D216" s="9"/>
      <c r="E216" s="9"/>
      <c r="F216" s="9"/>
      <c r="G216" s="9"/>
      <c r="H216" s="9"/>
    </row>
    <row r="217" spans="1:8" ht="16.5" customHeight="1">
      <c r="A217" s="9"/>
      <c r="B217" s="9"/>
      <c r="C217" s="9"/>
      <c r="D217" s="9"/>
      <c r="E217" s="9"/>
      <c r="F217" s="9"/>
      <c r="G217" s="9"/>
      <c r="H217" s="9"/>
    </row>
    <row r="218" spans="1:8" ht="16.5" customHeight="1">
      <c r="A218" s="9"/>
      <c r="B218" s="9"/>
      <c r="C218" s="9"/>
      <c r="D218" s="9"/>
      <c r="E218" s="9"/>
      <c r="F218" s="9"/>
      <c r="G218" s="9"/>
      <c r="H218" s="9"/>
    </row>
    <row r="219" spans="1:8" ht="16.5" customHeight="1">
      <c r="A219" s="9"/>
      <c r="B219" s="9"/>
      <c r="C219" s="9"/>
      <c r="D219" s="9"/>
      <c r="E219" s="9"/>
      <c r="F219" s="9"/>
      <c r="G219" s="9"/>
      <c r="H219" s="9"/>
    </row>
    <row r="220" spans="1:8" ht="16.5" customHeight="1">
      <c r="A220" s="9"/>
      <c r="B220" s="9"/>
      <c r="C220" s="9"/>
      <c r="D220" s="9"/>
      <c r="E220" s="9"/>
      <c r="F220" s="9"/>
      <c r="G220" s="9"/>
      <c r="H220" s="9"/>
    </row>
    <row r="221" spans="1:8" ht="16.5" customHeight="1">
      <c r="A221" s="9"/>
      <c r="B221" s="9"/>
      <c r="C221" s="9"/>
      <c r="D221" s="9"/>
      <c r="E221" s="9"/>
      <c r="F221" s="9"/>
      <c r="G221" s="9"/>
      <c r="H221" s="9"/>
    </row>
    <row r="222" spans="1:8" ht="16.5" customHeight="1">
      <c r="A222" s="9"/>
      <c r="B222" s="9"/>
      <c r="C222" s="9"/>
      <c r="D222" s="9"/>
      <c r="E222" s="9"/>
      <c r="F222" s="9"/>
      <c r="G222" s="9"/>
      <c r="H222" s="9"/>
    </row>
    <row r="223" spans="1:8" ht="16.5" customHeight="1">
      <c r="A223" s="9"/>
      <c r="B223" s="9"/>
      <c r="C223" s="9"/>
      <c r="D223" s="9"/>
      <c r="E223" s="9"/>
      <c r="F223" s="9"/>
      <c r="G223" s="9"/>
      <c r="H223" s="9"/>
    </row>
    <row r="224" spans="1:8" ht="16.5" customHeight="1">
      <c r="A224" s="9"/>
      <c r="B224" s="9"/>
      <c r="C224" s="9"/>
      <c r="D224" s="9"/>
      <c r="E224" s="9"/>
      <c r="F224" s="9"/>
      <c r="G224" s="9"/>
      <c r="H224" s="9"/>
    </row>
    <row r="225" spans="1:8" ht="16.5" customHeight="1">
      <c r="A225" s="9"/>
      <c r="B225" s="9"/>
      <c r="C225" s="9"/>
      <c r="D225" s="9"/>
      <c r="E225" s="9"/>
      <c r="F225" s="9"/>
      <c r="G225" s="9"/>
      <c r="H225" s="9"/>
    </row>
    <row r="226" spans="1:8" ht="16.5" customHeight="1">
      <c r="A226" s="9"/>
      <c r="B226" s="9"/>
      <c r="C226" s="9"/>
      <c r="D226" s="9"/>
      <c r="E226" s="9"/>
      <c r="F226" s="9"/>
      <c r="G226" s="9"/>
      <c r="H226" s="9"/>
    </row>
    <row r="227" spans="1:8" ht="16.5" customHeight="1">
      <c r="A227" s="9"/>
      <c r="B227" s="9"/>
      <c r="C227" s="9"/>
      <c r="D227" s="9"/>
      <c r="E227" s="9"/>
      <c r="F227" s="9"/>
      <c r="G227" s="9"/>
      <c r="H227" s="9"/>
    </row>
    <row r="228" spans="1:8" ht="16.5" customHeight="1">
      <c r="A228" s="9"/>
      <c r="B228" s="9"/>
      <c r="C228" s="9"/>
      <c r="D228" s="9"/>
      <c r="E228" s="9"/>
      <c r="F228" s="9"/>
      <c r="G228" s="9"/>
      <c r="H228" s="9"/>
    </row>
    <row r="229" spans="1:8" ht="16.5" customHeight="1">
      <c r="A229" s="9"/>
      <c r="B229" s="9"/>
      <c r="C229" s="9"/>
      <c r="D229" s="9"/>
      <c r="E229" s="9"/>
      <c r="F229" s="9"/>
      <c r="G229" s="9"/>
      <c r="H229" s="9"/>
    </row>
    <row r="230" spans="1:8" ht="16.5" customHeight="1">
      <c r="A230" s="9"/>
      <c r="B230" s="9"/>
      <c r="C230" s="9"/>
      <c r="D230" s="9"/>
      <c r="E230" s="9"/>
      <c r="F230" s="9"/>
      <c r="G230" s="9"/>
      <c r="H230" s="9"/>
    </row>
    <row r="231" spans="1:8" ht="16.5" customHeight="1">
      <c r="A231" s="9"/>
      <c r="B231" s="9"/>
      <c r="C231" s="9"/>
      <c r="D231" s="9"/>
      <c r="E231" s="9"/>
      <c r="F231" s="9"/>
      <c r="G231" s="9"/>
      <c r="H231" s="9"/>
    </row>
    <row r="232" spans="1:8" ht="16.5" customHeight="1">
      <c r="A232" s="9"/>
      <c r="B232" s="9"/>
      <c r="C232" s="9"/>
      <c r="D232" s="9"/>
      <c r="E232" s="9"/>
      <c r="F232" s="9"/>
      <c r="G232" s="9"/>
      <c r="H232" s="9"/>
    </row>
    <row r="233" spans="1:8" ht="16.5" customHeight="1">
      <c r="A233" s="9"/>
      <c r="B233" s="9"/>
      <c r="C233" s="9"/>
      <c r="D233" s="9"/>
      <c r="E233" s="9"/>
      <c r="F233" s="9"/>
      <c r="G233" s="9"/>
      <c r="H233" s="9"/>
    </row>
    <row r="234" spans="1:8" ht="16.5" customHeight="1">
      <c r="A234" s="9"/>
      <c r="B234" s="9"/>
      <c r="C234" s="9"/>
      <c r="D234" s="9"/>
      <c r="E234" s="9"/>
      <c r="F234" s="9"/>
      <c r="G234" s="9"/>
      <c r="H234" s="9"/>
    </row>
    <row r="235" spans="1:8" ht="16.5" customHeight="1">
      <c r="A235" s="9"/>
      <c r="B235" s="9"/>
      <c r="C235" s="9"/>
      <c r="D235" s="9"/>
      <c r="E235" s="9"/>
      <c r="F235" s="9"/>
      <c r="G235" s="9"/>
      <c r="H235" s="9"/>
    </row>
    <row r="236" spans="1:8" ht="16.5" customHeight="1">
      <c r="A236" s="9"/>
      <c r="B236" s="9"/>
      <c r="C236" s="9"/>
      <c r="D236" s="9"/>
      <c r="E236" s="9"/>
      <c r="F236" s="9"/>
      <c r="G236" s="9"/>
      <c r="H236" s="9"/>
    </row>
    <row r="237" spans="1:8" ht="16.5" customHeight="1">
      <c r="A237" s="9"/>
      <c r="B237" s="9"/>
      <c r="C237" s="9"/>
      <c r="D237" s="9"/>
      <c r="E237" s="9"/>
      <c r="F237" s="9"/>
      <c r="G237" s="9"/>
      <c r="H237" s="9"/>
    </row>
    <row r="238" spans="1:8" ht="16.5" customHeight="1">
      <c r="A238" s="9"/>
      <c r="B238" s="9"/>
      <c r="C238" s="9"/>
      <c r="D238" s="9"/>
      <c r="E238" s="9"/>
      <c r="F238" s="9"/>
      <c r="G238" s="9"/>
      <c r="H238" s="9"/>
    </row>
    <row r="239" spans="1:8" ht="16.5" customHeight="1">
      <c r="A239" s="9"/>
      <c r="B239" s="9"/>
      <c r="C239" s="9"/>
      <c r="D239" s="9"/>
      <c r="E239" s="9"/>
      <c r="F239" s="9"/>
      <c r="G239" s="9"/>
      <c r="H239" s="9"/>
    </row>
    <row r="240" spans="1:8" ht="16.5" customHeight="1">
      <c r="A240" s="9"/>
      <c r="B240" s="9"/>
      <c r="C240" s="9"/>
      <c r="D240" s="9"/>
      <c r="E240" s="9"/>
      <c r="F240" s="9"/>
      <c r="G240" s="9"/>
      <c r="H240" s="9"/>
    </row>
    <row r="241" spans="1:8" ht="16.5" customHeight="1">
      <c r="A241" s="9"/>
      <c r="B241" s="9"/>
      <c r="C241" s="9"/>
      <c r="D241" s="9"/>
      <c r="E241" s="9"/>
      <c r="F241" s="9"/>
      <c r="G241" s="9"/>
      <c r="H241" s="9"/>
    </row>
    <row r="242" spans="1:8" ht="16.5" customHeight="1">
      <c r="A242" s="9"/>
      <c r="B242" s="9"/>
      <c r="C242" s="9"/>
      <c r="D242" s="9"/>
      <c r="E242" s="9"/>
      <c r="F242" s="9"/>
      <c r="G242" s="9"/>
      <c r="H242" s="9"/>
    </row>
    <row r="243" spans="1:8" ht="16.5" customHeight="1">
      <c r="A243" s="9"/>
      <c r="B243" s="9"/>
      <c r="C243" s="9"/>
      <c r="D243" s="9"/>
      <c r="E243" s="9"/>
      <c r="F243" s="9"/>
      <c r="G243" s="9"/>
      <c r="H243" s="9"/>
    </row>
    <row r="244" spans="1:8" ht="16.5" customHeight="1">
      <c r="A244" s="9"/>
      <c r="B244" s="9"/>
      <c r="C244" s="9"/>
      <c r="D244" s="9"/>
      <c r="E244" s="9"/>
      <c r="F244" s="9"/>
      <c r="G244" s="9"/>
      <c r="H244" s="9"/>
    </row>
    <row r="245" spans="1:8" ht="16.5" customHeight="1">
      <c r="A245" s="9"/>
      <c r="B245" s="9"/>
      <c r="C245" s="9"/>
      <c r="D245" s="9"/>
      <c r="E245" s="9"/>
      <c r="F245" s="9"/>
      <c r="G245" s="9"/>
      <c r="H245" s="9"/>
    </row>
    <row r="246" spans="1:8" ht="16.5" customHeight="1">
      <c r="A246" s="9"/>
      <c r="B246" s="9"/>
      <c r="C246" s="9"/>
      <c r="D246" s="9"/>
      <c r="E246" s="9"/>
      <c r="F246" s="9"/>
      <c r="G246" s="9"/>
      <c r="H246" s="9"/>
    </row>
    <row r="247" spans="1:8" ht="16.5" customHeight="1">
      <c r="A247" s="9"/>
      <c r="B247" s="9"/>
      <c r="C247" s="9"/>
      <c r="D247" s="9"/>
      <c r="E247" s="9"/>
      <c r="F247" s="9"/>
      <c r="G247" s="9"/>
      <c r="H247" s="9"/>
    </row>
    <row r="248" spans="1:8" ht="16.5" customHeight="1">
      <c r="A248" s="9"/>
      <c r="B248" s="9"/>
      <c r="C248" s="9"/>
      <c r="D248" s="9"/>
      <c r="E248" s="9"/>
      <c r="F248" s="9"/>
      <c r="G248" s="9"/>
      <c r="H248" s="9"/>
    </row>
    <row r="249" spans="1:8" ht="16.5" customHeight="1">
      <c r="A249" s="9"/>
      <c r="B249" s="9"/>
      <c r="C249" s="9"/>
      <c r="D249" s="9"/>
      <c r="E249" s="9"/>
      <c r="F249" s="9"/>
      <c r="G249" s="9"/>
      <c r="H249" s="9"/>
    </row>
    <row r="250" spans="1:8" ht="16.5" customHeight="1">
      <c r="A250" s="9"/>
      <c r="B250" s="9"/>
      <c r="C250" s="9"/>
      <c r="D250" s="9"/>
      <c r="E250" s="9"/>
      <c r="F250" s="9"/>
      <c r="G250" s="9"/>
      <c r="H250" s="9"/>
    </row>
    <row r="251" spans="1:8" ht="16.5" customHeight="1">
      <c r="A251" s="9"/>
      <c r="B251" s="9"/>
      <c r="C251" s="9"/>
      <c r="D251" s="9"/>
      <c r="E251" s="9"/>
      <c r="F251" s="9"/>
      <c r="G251" s="9"/>
      <c r="H251" s="9"/>
    </row>
    <row r="252" spans="1:8" ht="16.5" customHeight="1">
      <c r="A252" s="9"/>
      <c r="B252" s="9"/>
      <c r="C252" s="9"/>
      <c r="D252" s="9"/>
      <c r="E252" s="9"/>
      <c r="F252" s="9"/>
      <c r="G252" s="9"/>
      <c r="H252" s="9"/>
    </row>
    <row r="253" spans="1:8" ht="16.5" customHeight="1">
      <c r="A253" s="9"/>
      <c r="B253" s="9"/>
      <c r="C253" s="9"/>
      <c r="D253" s="9"/>
      <c r="E253" s="9"/>
      <c r="F253" s="9"/>
      <c r="G253" s="9"/>
      <c r="H253" s="9"/>
    </row>
    <row r="254" spans="1:8" ht="16.5" customHeight="1">
      <c r="A254" s="9"/>
      <c r="B254" s="9"/>
      <c r="C254" s="9"/>
      <c r="D254" s="9"/>
      <c r="E254" s="9"/>
      <c r="F254" s="9"/>
      <c r="G254" s="9"/>
      <c r="H254" s="9"/>
    </row>
    <row r="255" spans="1:8" ht="16.5" customHeight="1">
      <c r="A255" s="9"/>
      <c r="B255" s="9"/>
      <c r="C255" s="9"/>
      <c r="D255" s="9"/>
      <c r="E255" s="9"/>
      <c r="F255" s="9"/>
      <c r="G255" s="9"/>
      <c r="H255" s="9"/>
    </row>
    <row r="256" spans="1:8" ht="16.5" customHeight="1">
      <c r="A256" s="9"/>
      <c r="B256" s="9"/>
      <c r="C256" s="9"/>
      <c r="D256" s="9"/>
      <c r="E256" s="9"/>
      <c r="F256" s="9"/>
      <c r="G256" s="9"/>
      <c r="H256" s="9"/>
    </row>
    <row r="257" spans="1:8" ht="16.5" customHeight="1">
      <c r="A257" s="9"/>
      <c r="B257" s="9"/>
      <c r="C257" s="9"/>
      <c r="D257" s="9"/>
      <c r="E257" s="9"/>
      <c r="F257" s="9"/>
      <c r="G257" s="9"/>
      <c r="H257" s="9"/>
    </row>
    <row r="258" spans="1:8" ht="16.5" customHeight="1">
      <c r="A258" s="9"/>
      <c r="B258" s="9"/>
      <c r="C258" s="9"/>
      <c r="D258" s="9"/>
      <c r="E258" s="9"/>
      <c r="F258" s="9"/>
      <c r="G258" s="9"/>
      <c r="H258" s="9"/>
    </row>
    <row r="259" spans="1:8" ht="16.5" customHeight="1">
      <c r="A259" s="9"/>
      <c r="B259" s="9"/>
      <c r="C259" s="9"/>
      <c r="D259" s="9"/>
      <c r="E259" s="9"/>
      <c r="F259" s="9"/>
      <c r="G259" s="9"/>
      <c r="H259" s="9"/>
    </row>
    <row r="260" spans="1:8" ht="16.5" customHeight="1">
      <c r="A260" s="9"/>
      <c r="B260" s="9"/>
      <c r="C260" s="9"/>
      <c r="D260" s="9"/>
      <c r="E260" s="9"/>
      <c r="F260" s="9"/>
      <c r="G260" s="9"/>
      <c r="H260" s="9"/>
    </row>
    <row r="261" spans="1:8" ht="16.5" customHeight="1">
      <c r="A261" s="9"/>
      <c r="B261" s="9"/>
      <c r="C261" s="9"/>
      <c r="D261" s="9"/>
      <c r="E261" s="9"/>
      <c r="F261" s="9"/>
      <c r="G261" s="9"/>
      <c r="H261" s="9"/>
    </row>
    <row r="262" spans="1:8" ht="16.5" customHeight="1">
      <c r="A262" s="9"/>
      <c r="B262" s="9"/>
      <c r="C262" s="9"/>
      <c r="D262" s="9"/>
      <c r="E262" s="9"/>
      <c r="F262" s="9"/>
      <c r="G262" s="9"/>
      <c r="H262" s="9"/>
    </row>
    <row r="263" spans="1:8" ht="16.5" customHeight="1">
      <c r="A263" s="9"/>
      <c r="B263" s="9"/>
      <c r="C263" s="9"/>
      <c r="D263" s="9"/>
      <c r="E263" s="9"/>
      <c r="F263" s="9"/>
      <c r="G263" s="9"/>
      <c r="H263" s="9"/>
    </row>
    <row r="264" spans="1:8" ht="16.5" customHeight="1">
      <c r="A264" s="9"/>
      <c r="B264" s="9"/>
      <c r="C264" s="9"/>
      <c r="D264" s="9"/>
      <c r="E264" s="9"/>
      <c r="F264" s="9"/>
      <c r="G264" s="9"/>
      <c r="H264" s="9"/>
    </row>
    <row r="265" spans="1:8" ht="16.5" customHeight="1">
      <c r="A265" s="9"/>
      <c r="B265" s="9"/>
      <c r="C265" s="9"/>
      <c r="D265" s="9"/>
      <c r="E265" s="9"/>
      <c r="F265" s="9"/>
      <c r="G265" s="9"/>
      <c r="H265" s="9"/>
    </row>
    <row r="266" spans="1:8" ht="16.5" customHeight="1">
      <c r="A266" s="9"/>
      <c r="B266" s="9"/>
      <c r="C266" s="9"/>
      <c r="D266" s="9"/>
      <c r="E266" s="9"/>
      <c r="F266" s="9"/>
      <c r="G266" s="9"/>
      <c r="H266" s="9"/>
    </row>
    <row r="267" spans="1:8" ht="16.5" customHeight="1">
      <c r="A267" s="9"/>
      <c r="B267" s="9"/>
      <c r="C267" s="9"/>
      <c r="D267" s="9"/>
      <c r="E267" s="9"/>
      <c r="F267" s="9"/>
      <c r="G267" s="9"/>
      <c r="H267" s="9"/>
    </row>
    <row r="268" spans="1:8" ht="16.5" customHeight="1">
      <c r="A268" s="9"/>
      <c r="B268" s="9"/>
      <c r="C268" s="9"/>
      <c r="D268" s="9"/>
      <c r="E268" s="9"/>
      <c r="F268" s="9"/>
      <c r="G268" s="9"/>
      <c r="H268" s="9"/>
    </row>
    <row r="269" spans="1:8" ht="16.5" customHeight="1">
      <c r="A269" s="9"/>
      <c r="B269" s="9"/>
      <c r="C269" s="9"/>
      <c r="D269" s="9"/>
      <c r="E269" s="9"/>
      <c r="F269" s="9"/>
      <c r="G269" s="9"/>
      <c r="H269" s="9"/>
    </row>
    <row r="270" spans="1:8" ht="16.5" customHeight="1">
      <c r="A270" s="9"/>
      <c r="B270" s="9"/>
      <c r="C270" s="9"/>
      <c r="D270" s="9"/>
      <c r="E270" s="9"/>
      <c r="F270" s="9"/>
      <c r="G270" s="9"/>
      <c r="H270" s="9"/>
    </row>
    <row r="271" spans="1:8" ht="16.5" customHeight="1">
      <c r="A271" s="9"/>
      <c r="B271" s="9"/>
      <c r="C271" s="9"/>
      <c r="D271" s="9"/>
      <c r="E271" s="9"/>
      <c r="F271" s="9"/>
      <c r="G271" s="9"/>
      <c r="H271" s="9"/>
    </row>
    <row r="272" spans="1:8" ht="16.5" customHeight="1">
      <c r="A272" s="9"/>
      <c r="B272" s="9"/>
      <c r="C272" s="9"/>
      <c r="D272" s="9"/>
      <c r="E272" s="9"/>
      <c r="F272" s="9"/>
      <c r="G272" s="9"/>
      <c r="H272" s="9"/>
    </row>
    <row r="273" spans="1:8" ht="16.5" customHeight="1">
      <c r="A273" s="9"/>
      <c r="B273" s="9"/>
      <c r="C273" s="9"/>
      <c r="D273" s="9"/>
      <c r="E273" s="9"/>
      <c r="F273" s="9"/>
      <c r="G273" s="9"/>
      <c r="H273" s="9"/>
    </row>
    <row r="274" spans="1:8" ht="16.5" customHeight="1">
      <c r="A274" s="9"/>
      <c r="B274" s="9"/>
      <c r="C274" s="9"/>
      <c r="D274" s="9"/>
      <c r="E274" s="9"/>
      <c r="F274" s="9"/>
      <c r="G274" s="9"/>
      <c r="H274" s="9"/>
    </row>
    <row r="275" spans="1:8" ht="16.5" customHeight="1">
      <c r="A275" s="9"/>
      <c r="B275" s="9"/>
      <c r="C275" s="9"/>
      <c r="D275" s="9"/>
      <c r="E275" s="9"/>
      <c r="F275" s="9"/>
      <c r="G275" s="9"/>
      <c r="H275" s="9"/>
    </row>
    <row r="276" spans="1:8" ht="16.5" customHeight="1">
      <c r="A276" s="9"/>
      <c r="B276" s="9"/>
      <c r="C276" s="9"/>
      <c r="D276" s="9"/>
      <c r="E276" s="9"/>
      <c r="F276" s="9"/>
      <c r="G276" s="9"/>
      <c r="H276" s="9"/>
    </row>
    <row r="277" spans="1:8" ht="16.5" customHeight="1">
      <c r="A277" s="9"/>
      <c r="B277" s="9"/>
      <c r="C277" s="9"/>
      <c r="D277" s="9"/>
      <c r="E277" s="9"/>
      <c r="F277" s="9"/>
      <c r="G277" s="9"/>
      <c r="H277" s="9"/>
    </row>
    <row r="278" spans="1:8" ht="16.5" customHeight="1">
      <c r="A278" s="9"/>
      <c r="B278" s="9"/>
      <c r="C278" s="9"/>
      <c r="D278" s="9"/>
      <c r="E278" s="9"/>
      <c r="F278" s="9"/>
      <c r="G278" s="9"/>
      <c r="H278" s="9"/>
    </row>
    <row r="279" spans="1:8" ht="16.5" customHeight="1">
      <c r="A279" s="9"/>
      <c r="B279" s="9"/>
      <c r="C279" s="9"/>
      <c r="D279" s="9"/>
      <c r="E279" s="9"/>
      <c r="F279" s="9"/>
      <c r="G279" s="9"/>
      <c r="H279" s="9"/>
    </row>
    <row r="280" spans="1:8" ht="16.5" customHeight="1">
      <c r="A280" s="9"/>
      <c r="B280" s="9"/>
      <c r="C280" s="9"/>
      <c r="D280" s="9"/>
      <c r="E280" s="9"/>
      <c r="F280" s="9"/>
      <c r="G280" s="9"/>
      <c r="H280" s="9"/>
    </row>
    <row r="281" spans="1:8" ht="16.5" customHeight="1">
      <c r="A281" s="9"/>
      <c r="B281" s="9"/>
      <c r="C281" s="9"/>
      <c r="D281" s="9"/>
      <c r="E281" s="9"/>
      <c r="F281" s="9"/>
      <c r="G281" s="9"/>
      <c r="H281" s="9"/>
    </row>
    <row r="282" spans="1:8" ht="16.5" customHeight="1">
      <c r="A282" s="9"/>
      <c r="B282" s="9"/>
      <c r="C282" s="9"/>
      <c r="D282" s="9"/>
      <c r="E282" s="9"/>
      <c r="F282" s="9"/>
      <c r="G282" s="9"/>
      <c r="H282" s="9"/>
    </row>
    <row r="283" spans="1:8" ht="16.5" customHeight="1">
      <c r="A283" s="9"/>
      <c r="B283" s="9"/>
      <c r="C283" s="9"/>
      <c r="D283" s="9"/>
      <c r="E283" s="9"/>
      <c r="F283" s="9"/>
      <c r="G283" s="9"/>
      <c r="H283" s="9"/>
    </row>
    <row r="284" spans="1:8" ht="16.5" customHeight="1">
      <c r="A284" s="9"/>
      <c r="B284" s="9"/>
      <c r="C284" s="9"/>
      <c r="D284" s="9"/>
      <c r="E284" s="9"/>
      <c r="F284" s="9"/>
      <c r="G284" s="9"/>
      <c r="H284" s="9"/>
    </row>
    <row r="285" spans="1:8" ht="16.5" customHeight="1">
      <c r="A285" s="9"/>
      <c r="B285" s="9"/>
      <c r="C285" s="9"/>
      <c r="D285" s="9"/>
      <c r="E285" s="9"/>
      <c r="F285" s="9"/>
      <c r="G285" s="9"/>
      <c r="H285" s="9"/>
    </row>
    <row r="286" spans="1:8" ht="16.5" customHeight="1">
      <c r="A286" s="9"/>
      <c r="B286" s="9"/>
      <c r="C286" s="9"/>
      <c r="D286" s="9"/>
      <c r="E286" s="9"/>
      <c r="F286" s="9"/>
      <c r="G286" s="9"/>
      <c r="H286" s="9"/>
    </row>
    <row r="287" spans="1:8" ht="16.5" customHeight="1">
      <c r="A287" s="9"/>
      <c r="B287" s="9"/>
      <c r="C287" s="9"/>
      <c r="D287" s="9"/>
      <c r="E287" s="9"/>
      <c r="F287" s="9"/>
      <c r="G287" s="9"/>
      <c r="H287" s="9"/>
    </row>
    <row r="288" spans="1:8" ht="16.5" customHeight="1">
      <c r="A288" s="9"/>
      <c r="B288" s="9"/>
      <c r="C288" s="9"/>
      <c r="D288" s="9"/>
      <c r="E288" s="9"/>
      <c r="F288" s="9"/>
      <c r="G288" s="9"/>
      <c r="H288" s="9"/>
    </row>
    <row r="289" spans="1:8" ht="16.5" customHeight="1">
      <c r="A289" s="9"/>
      <c r="B289" s="9"/>
      <c r="C289" s="9"/>
      <c r="D289" s="9"/>
      <c r="E289" s="9"/>
      <c r="F289" s="9"/>
      <c r="G289" s="9"/>
      <c r="H289" s="9"/>
    </row>
    <row r="290" spans="1:8" ht="16.5" customHeight="1">
      <c r="A290" s="9"/>
      <c r="B290" s="9"/>
      <c r="C290" s="9"/>
      <c r="D290" s="9"/>
      <c r="E290" s="9"/>
      <c r="F290" s="9"/>
      <c r="G290" s="9"/>
      <c r="H290" s="9"/>
    </row>
    <row r="291" spans="1:8" ht="16.5" customHeight="1">
      <c r="A291" s="9"/>
      <c r="B291" s="9"/>
      <c r="C291" s="9"/>
      <c r="D291" s="9"/>
      <c r="E291" s="9"/>
      <c r="F291" s="9"/>
      <c r="G291" s="9"/>
      <c r="H291" s="9"/>
    </row>
    <row r="292" spans="1:8" ht="16.5" customHeight="1">
      <c r="A292" s="9"/>
      <c r="B292" s="9"/>
      <c r="C292" s="9"/>
      <c r="D292" s="9"/>
      <c r="E292" s="9"/>
      <c r="F292" s="9"/>
      <c r="G292" s="9"/>
      <c r="H292" s="9"/>
    </row>
    <row r="293" spans="1:8" ht="16.5" customHeight="1">
      <c r="A293" s="9"/>
      <c r="B293" s="9"/>
      <c r="C293" s="9"/>
      <c r="D293" s="9"/>
      <c r="E293" s="9"/>
      <c r="F293" s="9"/>
      <c r="G293" s="9"/>
      <c r="H293" s="9"/>
    </row>
    <row r="294" spans="1:8" ht="16.5" customHeight="1">
      <c r="A294" s="9"/>
      <c r="B294" s="9"/>
      <c r="C294" s="9"/>
      <c r="D294" s="9"/>
      <c r="E294" s="9"/>
      <c r="F294" s="9"/>
      <c r="G294" s="9"/>
      <c r="H294" s="9"/>
    </row>
    <row r="295" spans="1:8" ht="16.5" customHeight="1">
      <c r="A295" s="9"/>
      <c r="B295" s="9"/>
      <c r="C295" s="9"/>
      <c r="D295" s="9"/>
      <c r="E295" s="9"/>
      <c r="F295" s="9"/>
      <c r="G295" s="9"/>
      <c r="H295" s="9"/>
    </row>
    <row r="296" spans="1:8" ht="16.5" customHeight="1">
      <c r="A296" s="9"/>
      <c r="B296" s="9"/>
      <c r="C296" s="9"/>
      <c r="D296" s="9"/>
      <c r="E296" s="9"/>
      <c r="F296" s="9"/>
      <c r="G296" s="9"/>
      <c r="H296" s="9"/>
    </row>
    <row r="297" spans="1:8" ht="16.5" customHeight="1">
      <c r="A297" s="9"/>
      <c r="B297" s="9"/>
      <c r="C297" s="9"/>
      <c r="D297" s="9"/>
      <c r="E297" s="9"/>
      <c r="F297" s="9"/>
      <c r="G297" s="9"/>
      <c r="H297" s="9"/>
    </row>
    <row r="298" spans="1:8" ht="16.5" customHeight="1">
      <c r="A298" s="9"/>
      <c r="B298" s="9"/>
      <c r="C298" s="9"/>
      <c r="D298" s="9"/>
      <c r="E298" s="9"/>
      <c r="F298" s="9"/>
      <c r="G298" s="9"/>
      <c r="H298" s="9"/>
    </row>
    <row r="299" spans="1:8" ht="16.5" customHeight="1">
      <c r="A299" s="9"/>
      <c r="B299" s="9"/>
      <c r="C299" s="9"/>
      <c r="D299" s="9"/>
      <c r="E299" s="9"/>
      <c r="F299" s="9"/>
      <c r="G299" s="9"/>
      <c r="H299" s="9"/>
    </row>
    <row r="300" spans="1:8" ht="16.5" customHeight="1">
      <c r="A300" s="9"/>
      <c r="B300" s="9"/>
      <c r="C300" s="9"/>
      <c r="D300" s="9"/>
      <c r="E300" s="9"/>
      <c r="F300" s="9"/>
      <c r="G300" s="9"/>
      <c r="H300" s="9"/>
    </row>
    <row r="301" spans="1:8" ht="16.5" customHeight="1">
      <c r="A301" s="9"/>
      <c r="B301" s="9"/>
      <c r="C301" s="9"/>
      <c r="D301" s="9"/>
      <c r="E301" s="9"/>
      <c r="F301" s="9"/>
      <c r="G301" s="9"/>
      <c r="H301" s="9"/>
    </row>
    <row r="302" spans="1:8" ht="16.5" customHeight="1">
      <c r="A302" s="9"/>
      <c r="B302" s="9"/>
      <c r="C302" s="9"/>
      <c r="D302" s="9"/>
      <c r="E302" s="9"/>
      <c r="F302" s="9"/>
      <c r="G302" s="9"/>
      <c r="H302" s="9"/>
    </row>
    <row r="303" spans="1:8" ht="16.5" customHeight="1">
      <c r="A303" s="9"/>
      <c r="B303" s="9"/>
      <c r="C303" s="9"/>
      <c r="D303" s="9"/>
      <c r="E303" s="9"/>
      <c r="F303" s="9"/>
      <c r="G303" s="9"/>
      <c r="H303" s="9"/>
    </row>
    <row r="304" spans="1:8" ht="16.5" customHeight="1">
      <c r="A304" s="9"/>
      <c r="B304" s="9"/>
      <c r="C304" s="9"/>
      <c r="D304" s="9"/>
      <c r="E304" s="9"/>
      <c r="F304" s="9"/>
      <c r="G304" s="9"/>
      <c r="H304" s="9"/>
    </row>
    <row r="305" spans="1:8" ht="16.5" customHeight="1">
      <c r="A305" s="9"/>
      <c r="B305" s="9"/>
      <c r="C305" s="9"/>
      <c r="D305" s="9"/>
      <c r="E305" s="9"/>
      <c r="F305" s="9"/>
      <c r="G305" s="9"/>
      <c r="H305" s="9"/>
    </row>
    <row r="306" spans="1:8" ht="16.5" customHeight="1">
      <c r="A306" s="9"/>
      <c r="B306" s="9"/>
      <c r="C306" s="9"/>
      <c r="D306" s="9"/>
      <c r="E306" s="9"/>
      <c r="F306" s="9"/>
      <c r="G306" s="9"/>
      <c r="H306" s="9"/>
    </row>
    <row r="307" spans="1:8" ht="16.5" customHeight="1">
      <c r="A307" s="9"/>
      <c r="B307" s="9"/>
      <c r="C307" s="9"/>
      <c r="D307" s="9"/>
      <c r="E307" s="9"/>
      <c r="F307" s="9"/>
      <c r="G307" s="9"/>
      <c r="H307" s="9"/>
    </row>
    <row r="308" spans="1:8" ht="16.5" customHeight="1">
      <c r="A308" s="9"/>
      <c r="B308" s="9"/>
      <c r="C308" s="9"/>
      <c r="D308" s="9"/>
      <c r="E308" s="9"/>
      <c r="F308" s="9"/>
      <c r="G308" s="9"/>
      <c r="H308" s="9"/>
    </row>
    <row r="309" spans="1:8" ht="16.5" customHeight="1">
      <c r="A309" s="9"/>
      <c r="B309" s="9"/>
      <c r="C309" s="9"/>
      <c r="D309" s="9"/>
      <c r="E309" s="9"/>
      <c r="F309" s="9"/>
      <c r="G309" s="9"/>
      <c r="H309" s="9"/>
    </row>
    <row r="310" spans="1:8" ht="16.5" customHeight="1">
      <c r="A310" s="9"/>
      <c r="B310" s="9"/>
      <c r="C310" s="9"/>
      <c r="D310" s="9"/>
      <c r="E310" s="9"/>
      <c r="F310" s="9"/>
      <c r="G310" s="9"/>
      <c r="H310" s="9"/>
    </row>
    <row r="311" spans="1:8" ht="16.5" customHeight="1">
      <c r="A311" s="9"/>
      <c r="B311" s="9"/>
      <c r="C311" s="9"/>
      <c r="D311" s="9"/>
      <c r="E311" s="9"/>
      <c r="F311" s="9"/>
      <c r="G311" s="9"/>
      <c r="H311" s="9"/>
    </row>
    <row r="312" spans="1:8" ht="16.5" customHeight="1">
      <c r="A312" s="9"/>
      <c r="B312" s="9"/>
      <c r="C312" s="9"/>
      <c r="D312" s="9"/>
      <c r="E312" s="9"/>
      <c r="F312" s="9"/>
      <c r="G312" s="9"/>
      <c r="H312" s="9"/>
    </row>
    <row r="313" spans="1:8" ht="16.5" customHeight="1">
      <c r="A313" s="9"/>
      <c r="B313" s="9"/>
      <c r="C313" s="9"/>
      <c r="D313" s="9"/>
      <c r="E313" s="9"/>
      <c r="F313" s="9"/>
      <c r="G313" s="9"/>
      <c r="H313" s="9"/>
    </row>
    <row r="314" spans="1:8" ht="16.5" customHeight="1">
      <c r="A314" s="9"/>
      <c r="B314" s="9"/>
      <c r="C314" s="9"/>
      <c r="D314" s="9"/>
      <c r="E314" s="9"/>
      <c r="F314" s="9"/>
      <c r="G314" s="9"/>
      <c r="H314" s="9"/>
    </row>
    <row r="315" spans="1:8" ht="16.5" customHeight="1">
      <c r="A315" s="9"/>
      <c r="B315" s="9"/>
      <c r="C315" s="9"/>
      <c r="D315" s="9"/>
      <c r="E315" s="9"/>
      <c r="F315" s="9"/>
      <c r="G315" s="9"/>
      <c r="H315" s="9"/>
    </row>
    <row r="316" spans="1:8" ht="16.5" customHeight="1">
      <c r="A316" s="9"/>
      <c r="B316" s="9"/>
      <c r="C316" s="9"/>
      <c r="D316" s="9"/>
      <c r="E316" s="9"/>
      <c r="F316" s="9"/>
      <c r="G316" s="9"/>
      <c r="H316" s="9"/>
    </row>
    <row r="317" spans="1:8" ht="16.5" customHeight="1">
      <c r="A317" s="9"/>
      <c r="B317" s="9"/>
      <c r="C317" s="9"/>
      <c r="D317" s="9"/>
      <c r="E317" s="9"/>
      <c r="F317" s="9"/>
      <c r="G317" s="9"/>
      <c r="H317" s="9"/>
    </row>
    <row r="318" spans="1:8" ht="16.5" customHeight="1">
      <c r="A318" s="9"/>
      <c r="B318" s="9"/>
      <c r="C318" s="9"/>
      <c r="D318" s="9"/>
      <c r="E318" s="9"/>
      <c r="F318" s="9"/>
      <c r="G318" s="9"/>
      <c r="H318" s="9"/>
    </row>
    <row r="319" spans="1:8" ht="16.5" customHeight="1">
      <c r="A319" s="9"/>
      <c r="B319" s="9"/>
      <c r="C319" s="9"/>
      <c r="D319" s="9"/>
      <c r="E319" s="9"/>
      <c r="F319" s="9"/>
      <c r="G319" s="9"/>
      <c r="H319" s="9"/>
    </row>
    <row r="320" spans="1:8" ht="16.5" customHeight="1">
      <c r="A320" s="9"/>
      <c r="B320" s="9"/>
      <c r="C320" s="9"/>
      <c r="D320" s="9"/>
      <c r="E320" s="9"/>
      <c r="F320" s="9"/>
      <c r="G320" s="9"/>
      <c r="H320" s="9"/>
    </row>
    <row r="321" spans="1:8" ht="16.5" customHeight="1">
      <c r="A321" s="9"/>
      <c r="B321" s="9"/>
      <c r="C321" s="9"/>
      <c r="D321" s="9"/>
      <c r="E321" s="9"/>
      <c r="F321" s="9"/>
      <c r="G321" s="9"/>
      <c r="H321" s="9"/>
    </row>
    <row r="322" spans="1:8" ht="16.5" customHeight="1">
      <c r="A322" s="9"/>
      <c r="B322" s="9"/>
      <c r="C322" s="9"/>
      <c r="D322" s="9"/>
      <c r="E322" s="9"/>
      <c r="F322" s="9"/>
      <c r="G322" s="9"/>
      <c r="H322" s="9"/>
    </row>
    <row r="323" spans="1:8" ht="16.5" customHeight="1">
      <c r="A323" s="9"/>
      <c r="B323" s="9"/>
      <c r="C323" s="9"/>
      <c r="D323" s="9"/>
      <c r="E323" s="9"/>
      <c r="F323" s="9"/>
      <c r="G323" s="9"/>
      <c r="H323" s="9"/>
    </row>
    <row r="324" spans="1:8" ht="16.5" customHeight="1">
      <c r="A324" s="9"/>
      <c r="B324" s="9"/>
      <c r="C324" s="9"/>
      <c r="D324" s="9"/>
      <c r="E324" s="9"/>
      <c r="F324" s="9"/>
      <c r="G324" s="9"/>
      <c r="H324" s="9"/>
    </row>
    <row r="325" spans="1:8" ht="16.5" customHeight="1">
      <c r="A325" s="9"/>
      <c r="B325" s="9"/>
      <c r="C325" s="9"/>
      <c r="D325" s="9"/>
      <c r="E325" s="9"/>
      <c r="F325" s="9"/>
      <c r="G325" s="9"/>
      <c r="H325" s="9"/>
    </row>
    <row r="326" spans="1:8" ht="16.5" customHeight="1">
      <c r="A326" s="9"/>
      <c r="B326" s="9"/>
      <c r="C326" s="9"/>
      <c r="D326" s="9"/>
      <c r="E326" s="9"/>
      <c r="F326" s="9"/>
      <c r="G326" s="9"/>
      <c r="H326" s="9"/>
    </row>
    <row r="327" spans="1:8" ht="16.5" customHeight="1">
      <c r="A327" s="9"/>
      <c r="B327" s="9"/>
      <c r="C327" s="9"/>
      <c r="D327" s="9"/>
      <c r="E327" s="9"/>
      <c r="F327" s="9"/>
      <c r="G327" s="9"/>
      <c r="H327" s="9"/>
    </row>
    <row r="328" spans="1:8" ht="16.5" customHeight="1">
      <c r="A328" s="9"/>
      <c r="B328" s="9"/>
      <c r="C328" s="9"/>
      <c r="D328" s="9"/>
      <c r="E328" s="9"/>
      <c r="F328" s="9"/>
      <c r="G328" s="9"/>
      <c r="H328" s="9"/>
    </row>
    <row r="329" spans="1:8" ht="16.5" customHeight="1">
      <c r="A329" s="9"/>
      <c r="B329" s="9"/>
      <c r="C329" s="9"/>
      <c r="D329" s="9"/>
      <c r="E329" s="9"/>
      <c r="F329" s="9"/>
      <c r="G329" s="9"/>
      <c r="H329" s="9"/>
    </row>
    <row r="330" spans="1:8" ht="16.5" customHeight="1">
      <c r="A330" s="9"/>
      <c r="B330" s="9"/>
      <c r="C330" s="9"/>
      <c r="D330" s="9"/>
      <c r="E330" s="9"/>
      <c r="F330" s="9"/>
      <c r="G330" s="9"/>
      <c r="H330" s="9"/>
    </row>
    <row r="331" spans="1:8" ht="16.5" customHeight="1">
      <c r="A331" s="9"/>
      <c r="B331" s="9"/>
      <c r="C331" s="9"/>
      <c r="D331" s="9"/>
      <c r="E331" s="9"/>
      <c r="F331" s="9"/>
      <c r="G331" s="9"/>
      <c r="H331" s="9"/>
    </row>
    <row r="332" spans="1:8" ht="16.5" customHeight="1">
      <c r="A332" s="9"/>
      <c r="B332" s="9"/>
      <c r="C332" s="9"/>
      <c r="D332" s="9"/>
      <c r="E332" s="9"/>
      <c r="F332" s="9"/>
      <c r="G332" s="9"/>
      <c r="H332" s="9"/>
    </row>
    <row r="333" spans="1:8" ht="16.5" customHeight="1">
      <c r="A333" s="9"/>
      <c r="B333" s="9"/>
      <c r="C333" s="9"/>
      <c r="D333" s="9"/>
      <c r="E333" s="9"/>
      <c r="F333" s="9"/>
      <c r="G333" s="9"/>
      <c r="H333" s="9"/>
    </row>
    <row r="334" spans="1:8" ht="16.5" customHeight="1">
      <c r="A334" s="9"/>
      <c r="B334" s="9"/>
      <c r="C334" s="9"/>
      <c r="D334" s="9"/>
      <c r="E334" s="9"/>
      <c r="F334" s="9"/>
      <c r="G334" s="9"/>
      <c r="H334" s="9"/>
    </row>
    <row r="335" spans="1:8" ht="16.5" customHeight="1">
      <c r="A335" s="9"/>
      <c r="B335" s="9"/>
      <c r="C335" s="9"/>
      <c r="D335" s="9"/>
      <c r="E335" s="9"/>
      <c r="F335" s="9"/>
      <c r="G335" s="9"/>
      <c r="H335" s="9"/>
    </row>
    <row r="336" spans="1:8" ht="16.5" customHeight="1">
      <c r="A336" s="9"/>
      <c r="B336" s="9"/>
      <c r="C336" s="9"/>
      <c r="D336" s="9"/>
      <c r="E336" s="9"/>
      <c r="F336" s="9"/>
      <c r="G336" s="9"/>
      <c r="H336" s="9"/>
    </row>
    <row r="337" spans="1:8" ht="16.5" customHeight="1">
      <c r="A337" s="9"/>
      <c r="B337" s="9"/>
      <c r="C337" s="9"/>
      <c r="D337" s="9"/>
      <c r="E337" s="9"/>
      <c r="F337" s="9"/>
      <c r="G337" s="9"/>
      <c r="H337" s="9"/>
    </row>
    <row r="338" spans="1:8" ht="16.5" customHeight="1">
      <c r="A338" s="9"/>
      <c r="B338" s="9"/>
      <c r="C338" s="9"/>
      <c r="D338" s="9"/>
      <c r="E338" s="9"/>
      <c r="F338" s="9"/>
      <c r="G338" s="9"/>
      <c r="H338" s="9"/>
    </row>
    <row r="339" spans="1:8" ht="16.5" customHeight="1">
      <c r="A339" s="9"/>
      <c r="B339" s="9"/>
      <c r="C339" s="9"/>
      <c r="D339" s="9"/>
      <c r="E339" s="9"/>
      <c r="F339" s="9"/>
      <c r="G339" s="9"/>
      <c r="H339" s="9"/>
    </row>
    <row r="340" spans="1:8" ht="16.5" customHeight="1">
      <c r="A340" s="9"/>
      <c r="B340" s="9"/>
      <c r="C340" s="9"/>
      <c r="D340" s="9"/>
      <c r="E340" s="9"/>
      <c r="F340" s="9"/>
      <c r="G340" s="9"/>
      <c r="H340" s="9"/>
    </row>
    <row r="341" spans="1:8" ht="16.5" customHeight="1">
      <c r="A341" s="9"/>
      <c r="B341" s="9"/>
      <c r="C341" s="9"/>
      <c r="D341" s="9"/>
      <c r="E341" s="9"/>
      <c r="F341" s="9"/>
      <c r="G341" s="9"/>
      <c r="H341" s="9"/>
    </row>
    <row r="342" spans="1:8" ht="16.5" customHeight="1">
      <c r="A342" s="9"/>
      <c r="B342" s="9"/>
      <c r="C342" s="9"/>
      <c r="D342" s="9"/>
      <c r="E342" s="9"/>
      <c r="F342" s="9"/>
      <c r="G342" s="9"/>
      <c r="H342" s="9"/>
    </row>
  </sheetData>
  <sheetProtection/>
  <mergeCells count="12">
    <mergeCell ref="B4:B6"/>
    <mergeCell ref="M9:N9"/>
    <mergeCell ref="O5:R5"/>
    <mergeCell ref="T5:V5"/>
    <mergeCell ref="F4:J4"/>
    <mergeCell ref="K4:V4"/>
    <mergeCell ref="K5:N5"/>
    <mergeCell ref="M6:N6"/>
    <mergeCell ref="U2:W2"/>
    <mergeCell ref="C4:C6"/>
    <mergeCell ref="D4:D6"/>
    <mergeCell ref="E4:E6"/>
  </mergeCells>
  <printOptions/>
  <pageMargins left="0.25" right="0.14" top="0.52" bottom="0.4724409448818898" header="0.5118110236220472" footer="0.4724409448818898"/>
  <pageSetup fitToHeight="2" horizontalDpi="600" verticalDpi="600" orientation="landscape" paperSize="9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5" sqref="C4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Neciu, Adriana (ESS)</dc:creator>
  <cp:keywords/>
  <dc:description/>
  <cp:lastModifiedBy>neciu</cp:lastModifiedBy>
  <cp:lastPrinted>2011-10-21T08:15:01Z</cp:lastPrinted>
  <dcterms:created xsi:type="dcterms:W3CDTF">2008-09-01T13:32:59Z</dcterms:created>
  <dcterms:modified xsi:type="dcterms:W3CDTF">2011-10-21T08:15:06Z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-2082571877</vt:i4>
  </property>
  <property fmtid="{D5CDD505-2E9C-101B-9397-08002B2CF9AE}" pid="3" name="_EmailSubject">
    <vt:lpwstr>Master data table 9</vt:lpwstr>
  </property>
  <property fmtid="{D5CDD505-2E9C-101B-9397-08002B2CF9AE}" pid="4" name="_AuthorEmail">
    <vt:lpwstr>Stephanie.Petit@fao.org</vt:lpwstr>
  </property>
  <property fmtid="{D5CDD505-2E9C-101B-9397-08002B2CF9AE}" pid="5" name="_AuthorEmailDisplayName">
    <vt:lpwstr>Petit, Stephanie (ESSS)</vt:lpwstr>
  </property>
  <property fmtid="{D5CDD505-2E9C-101B-9397-08002B2CF9AE}" pid="6" name="_ReviewingToolsShownOnce">
    <vt:lpwstr/>
  </property>
</Properties>
</file>